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72.16.101.90\水道共有\01-課長～課内周知用\02-水道課各種共有フォルダ\00浦河保健所・道・国等からの調査・お知らせ\経理\R07\経営戦略・抜本的な改革\R08.01.30【依頼：2４（水）〆】公営企業に係る経営比較分析表（令和６年度決算）の分析・公表について\経営比較分析表提出用\"/>
    </mc:Choice>
  </mc:AlternateContent>
  <xr:revisionPtr revIDLastSave="0" documentId="13_ncr:1_{EF194ECA-D6C3-4886-87A3-AED7CBDA40CD}" xr6:coauthVersionLast="45" xr6:coauthVersionMax="45" xr10:uidLastSave="{00000000-0000-0000-0000-000000000000}"/>
  <workbookProtection workbookAlgorithmName="SHA-512" workbookHashValue="AIPqgWiz/6//KutqzigleVYv6HocZmnM/40rFBh0algcW+nC+B5hbwzW/raXMxie3ISk3oGiuZTwdQVChwxAdg==" workbookSaltValue="02ejGcl+YtT0IVKiA1QNpw==" workbookSpinCount="100000" lockStructure="1"/>
  <bookViews>
    <workbookView xWindow="28680" yWindow="-150" windowWidth="29040" windowHeight="159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BB10" i="4"/>
  <c r="AT10" i="4"/>
  <c r="W10" i="4"/>
  <c r="I10" i="4"/>
  <c r="B10" i="4"/>
  <c r="BB8" i="4"/>
  <c r="W8" i="4"/>
  <c r="P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<sst xmlns="http://schemas.openxmlformats.org/spreadsheetml/2006/main" count="228" uniqueCount="115">
  <si>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</si>
  <si>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</si>
  <si>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</si>
  <si>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</si>
  <si>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</si>
  <si>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</si>
  <si>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</si>
  <si>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</si>
  <si>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</si>
  <si>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</si>
  <si>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</si>
  <si>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</si>
  <si>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</si>
  <si>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</si>
  <si>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</si>
  <si>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</si>
  <si>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</si>
  <si>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</si>
  <si>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</si>
  <si>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</si>
  <si>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</si>
  <si>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</si>
  <si>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</si>
  <si>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</si>
  <si>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</si>
  <si>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</si>
  <si>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</si>
  <si>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</si>
  <si>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</si>
  <si>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</si>
  <si>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</si>
  <si>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</si>
  <si>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</si>
  <si>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</si>
  <si>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</si>
  <si>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</si>
  <si>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</si>
  <si>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</si>
  <si>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</si>
  <si>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</si>
  <si>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</si>
  <si>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</si>
  <si>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</si>
  <si>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</si>
  <si>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</si>
  <si>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</si>
  <si>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</si>
  <si>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</si>
  <si>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</si>
  <si>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</si>
  <si>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</si>
  <si>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</si>
  <si>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</si>
  <si>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</si>
  <si>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</si>
  <si>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</si>
  <si>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</si>
  <si>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</si>
  <si>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</si>
  <si>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</si>
  <si>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</si>
  <si>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</si>
  <si>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</si>
  <si>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</si>
  <si>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</si>
  <si>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</si>
  <si>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</si>
  <si>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</si>
  <si>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</si>
  <si>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</si>
  <si>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</si>
  <si>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</si>
  <si>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</si>
  <si>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</si>
  <si>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</si>
  <si>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</si>
  <si>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</si>
  <si>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</si>
  <si>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</si>
  <si>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</si>
  <si>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</si>
  <si>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</si>
  <si>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</si>
  <si>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</si>
  <si>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</si>
  <si>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</si>
  <si>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</si>
  <si>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</si>
  <si>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</si>
  <si>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</si>
  <si>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</si>
  <si>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</si>
  <si>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</si>
  <si>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様似町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</si>
  <si>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</si>
  <si>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</si>
  <si>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</si>
  <si>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</si>
  <si>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</si>
  <si>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</si>
  <si>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</si>
  <si>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</si>
  <si>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</si>
  <si>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</si>
  <si>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</si>
  <si>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</si>
  <si>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</si>
  <si>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</si>
  <si>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</si>
  <si>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</si>
  <si>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</si>
  <si>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</si>
  <si>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①全国平均・類似団体と比べて高く、100％は上回っている。
②累積欠損金比率に反映される累積欠損金はない。
③令和4年度より継続事業の建設改良工事の費用を賄うため流動資産を確保していたが、工事が終わり支払いが生じたため、流動資産が減少した。全国平均・類似団体と比べて低い比率となっているが100％は上回っている。
④令和4年度より継続事業の建設改良工事の費用の大部分を企業債を財源として行ったため上昇し、令和6年度は、全国平均・類似団体と比べて高い比率となっている。
⑤全国平均・類似団体より低く、⑥給水原価の上昇に伴い年々減少傾向にある。
⑥全国平均・類似団体より高く、類似団体と同様に増加傾向にある。
⑦全国平均・類似団体に比べて高くなっている。施設は有効利用されているが、⑧による影響により引き上げられている要因もある。
⑧全国平均・類似団体と比べて低く、⑦を上昇させる一因となっている。濁水対応の洗管作業などが低下の要因であるが、今後も継続的な漏水対策が必要となっている。</t>
    <rPh sb="22" eb="24">
      <t>ウワマワ</t>
    </rPh>
    <rPh sb="64" eb="68">
      <t>ケイゾクジギョウ</t>
    </rPh>
    <rPh sb="76" eb="78">
      <t>ヒヨウ</t>
    </rPh>
    <rPh sb="96" eb="98">
      <t>コウジ</t>
    </rPh>
    <rPh sb="99" eb="100">
      <t>オ</t>
    </rPh>
    <rPh sb="102" eb="104">
      <t>シハラ</t>
    </rPh>
    <rPh sb="106" eb="107">
      <t>ショウ</t>
    </rPh>
    <rPh sb="112" eb="116">
      <t>リュウドウシサン</t>
    </rPh>
    <rPh sb="117" eb="119">
      <t>ゲンショウ</t>
    </rPh>
    <rPh sb="135" eb="136">
      <t>ヒク</t>
    </rPh>
    <rPh sb="151" eb="153">
      <t>ウワマワ</t>
    </rPh>
    <rPh sb="168" eb="172">
      <t>ケイゾクジギョウ</t>
    </rPh>
    <rPh sb="173" eb="179">
      <t>ケンセツカイリョウコウジ</t>
    </rPh>
    <rPh sb="180" eb="182">
      <t>ヒヨウ</t>
    </rPh>
    <rPh sb="183" eb="186">
      <t>ダイブブン</t>
    </rPh>
    <rPh sb="187" eb="190">
      <t>キギョウサイ</t>
    </rPh>
    <rPh sb="334" eb="336">
      <t>ユウコウ</t>
    </rPh>
    <rPh sb="403" eb="407">
      <t>ダクスイタイオウ</t>
    </rPh>
    <rPh sb="408" eb="409">
      <t>アラ</t>
    </rPh>
    <rPh sb="409" eb="410">
      <t>カン</t>
    </rPh>
    <rPh sb="410" eb="412">
      <t>サギョウ</t>
    </rPh>
    <rPh sb="415" eb="417">
      <t>テイカ</t>
    </rPh>
    <rPh sb="418" eb="420">
      <t>ヨウイン</t>
    </rPh>
    <phoneticPr fontId="4"/>
  </si>
  <si>
    <t>　経営の健全性・効率性に関する指標は累積欠損金はないが、企業債残高が増え、給水原価の増加に伴い料金回収率の減少傾向が続き、有収率も低い水準にある。
　老朽化の状況に関する指標は、有形固定資産減価償却率では更新が進んだが、管路経年化率は上昇し、老朽化が進んでいる。
　このことを踏まえ、今後も施設の更新に係る費用と経営状況を適切に把握し、近隣町との連携等によるさらなる費用の削減、財源の確保といった健全・効率的な手段を探りながら経営戦略を指標に計画的かつ効率的な施設の更新に努める。</t>
    <rPh sb="18" eb="20">
      <t>ルイセキ</t>
    </rPh>
    <rPh sb="20" eb="23">
      <t>ケッソンキン</t>
    </rPh>
    <rPh sb="28" eb="33">
      <t>キギョウサイザンダカ</t>
    </rPh>
    <rPh sb="34" eb="35">
      <t>フ</t>
    </rPh>
    <rPh sb="72" eb="73">
      <t>キビ</t>
    </rPh>
    <rPh sb="75" eb="77">
      <t>ゲンジョウ</t>
    </rPh>
    <rPh sb="82" eb="83">
      <t>カン</t>
    </rPh>
    <rPh sb="85" eb="87">
      <t>シヒョウ</t>
    </rPh>
    <rPh sb="102" eb="104">
      <t>コウシン</t>
    </rPh>
    <rPh sb="105" eb="106">
      <t>スス</t>
    </rPh>
    <rPh sb="110" eb="116">
      <t>カンロケイネンカリツ</t>
    </rPh>
    <rPh sb="117" eb="119">
      <t>ジョウショウ</t>
    </rPh>
    <rPh sb="129" eb="131">
      <t>カンロ</t>
    </rPh>
    <rPh sb="132" eb="135">
      <t>ロウキュウカ</t>
    </rPh>
    <rPh sb="136" eb="137">
      <t>スス</t>
    </rPh>
    <phoneticPr fontId="4"/>
  </si>
  <si>
    <t>①浄水場送水ポンプ室等の工事が完了したため減価償却率は前年比21.57ポイント低下し。全国平均・類似団体と比べ低い値となった。
②昭和59年度に完成した管が40年を迎えたため11.15ポイント上昇し、類似団体や全国平均と比べて高い値となった。
③令和3年度と令和6年度に更新工事を行ったためその年は上昇している。
　施設や管路の老朽化が年々進んでいる中で、今後も計画的な更新が必要となっている。</t>
    <rPh sb="1" eb="4">
      <t>ジョウスイジョウ</t>
    </rPh>
    <rPh sb="4" eb="6">
      <t>ソウスイ</t>
    </rPh>
    <rPh sb="9" eb="10">
      <t>シツ</t>
    </rPh>
    <rPh sb="10" eb="11">
      <t>ナド</t>
    </rPh>
    <rPh sb="12" eb="14">
      <t>コウジ</t>
    </rPh>
    <rPh sb="15" eb="17">
      <t>カンリョウ</t>
    </rPh>
    <rPh sb="21" eb="26">
      <t>ゲンカショウキャクリツ</t>
    </rPh>
    <rPh sb="27" eb="30">
      <t>ゼンネンヒ</t>
    </rPh>
    <rPh sb="39" eb="41">
      <t>テイカ</t>
    </rPh>
    <rPh sb="43" eb="47">
      <t>ゼンコクヘイキン</t>
    </rPh>
    <rPh sb="48" eb="52">
      <t>ルイジダンタイ</t>
    </rPh>
    <rPh sb="53" eb="54">
      <t>クラ</t>
    </rPh>
    <rPh sb="55" eb="56">
      <t>ヒク</t>
    </rPh>
    <rPh sb="57" eb="58">
      <t>アタイ</t>
    </rPh>
    <rPh sb="66" eb="68">
      <t>ショウワ</t>
    </rPh>
    <rPh sb="70" eb="71">
      <t>ネン</t>
    </rPh>
    <rPh sb="71" eb="72">
      <t>ド</t>
    </rPh>
    <rPh sb="73" eb="75">
      <t>カンセイ</t>
    </rPh>
    <rPh sb="77" eb="78">
      <t>クダ</t>
    </rPh>
    <rPh sb="81" eb="82">
      <t>ネン</t>
    </rPh>
    <rPh sb="83" eb="84">
      <t>ムカ</t>
    </rPh>
    <rPh sb="100" eb="102">
      <t>ジョウショウ</t>
    </rPh>
    <rPh sb="116" eb="117">
      <t>アタイ</t>
    </rPh>
    <rPh sb="125" eb="127">
      <t>レイワ</t>
    </rPh>
    <rPh sb="128" eb="130">
      <t>ネンド</t>
    </rPh>
    <rPh sb="149" eb="150">
      <t>トシ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</si>
</sst>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2</c:v>
                </c:pt>
                <c:pt idx="2" formatCode="#,##0.00;&quot;△&quot;#,##0.00">
                  <c:v>0</c:v>
                </c:pt>
                <c:pt idx="3" formatCode="#,##0.00;&quot;△&quot;#,##0.00">
                  <c:v>0</c:v>
                </c:pt>
                <c:pt idx="4">
                  <c:v>1.93</c:v>
                </c:pt>
              </c:numCache>
            </c:numRef>
          </c:val>
          <c:extLst>
            <c:ext xmlns:c16="http://schemas.microsoft.com/office/drawing/2014/chart" uri="{C3380CC4-5D6E-409C-BE32-E72D297353CC}">
              <c16:uniqueId val="{00000000-63EB-494C-955B-6B608984156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63EB-494C-955B-6B608984156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77.349999999999994</c:v>
                </c:pt>
                <c:pt idx="1">
                  <c:v>77.260000000000005</c:v>
                </c:pt>
                <c:pt idx="2">
                  <c:v>75.64</c:v>
                </c:pt>
                <c:pt idx="3">
                  <c:v>66.86</c:v>
                </c:pt>
                <c:pt idx="4">
                  <c:v>71.72</c:v>
                </c:pt>
              </c:numCache>
            </c:numRef>
          </c:val>
          <c:extLst>
            <c:ext xmlns:c16="http://schemas.microsoft.com/office/drawing/2014/chart" uri="{C3380CC4-5D6E-409C-BE32-E72D297353CC}">
              <c16:uniqueId val="{00000000-13DE-4800-AF55-13B24CFA75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13DE-4800-AF55-13B24CFA75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59.31</c:v>
                </c:pt>
                <c:pt idx="1">
                  <c:v>57.93</c:v>
                </c:pt>
                <c:pt idx="2">
                  <c:v>58.96</c:v>
                </c:pt>
                <c:pt idx="3">
                  <c:v>62.92</c:v>
                </c:pt>
                <c:pt idx="4">
                  <c:v>59.03</c:v>
                </c:pt>
              </c:numCache>
            </c:numRef>
          </c:val>
          <c:extLst>
            <c:ext xmlns:c16="http://schemas.microsoft.com/office/drawing/2014/chart" uri="{C3380CC4-5D6E-409C-BE32-E72D297353CC}">
              <c16:uniqueId val="{00000000-EBF8-49B2-AC7B-DAB75012755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EBF8-49B2-AC7B-DAB75012755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102.02</c:v>
                </c:pt>
                <c:pt idx="1">
                  <c:v>104.37</c:v>
                </c:pt>
                <c:pt idx="2">
                  <c:v>108.08</c:v>
                </c:pt>
                <c:pt idx="3">
                  <c:v>110.78</c:v>
                </c:pt>
                <c:pt idx="4">
                  <c:v>107.42</c:v>
                </c:pt>
              </c:numCache>
            </c:numRef>
          </c:val>
          <c:extLst>
            <c:ext xmlns:c16="http://schemas.microsoft.com/office/drawing/2014/chart" uri="{C3380CC4-5D6E-409C-BE32-E72D297353CC}">
              <c16:uniqueId val="{00000000-12DD-4F29-84F2-4F069E68666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12DD-4F29-84F2-4F069E68666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63.3</c:v>
                </c:pt>
                <c:pt idx="1">
                  <c:v>55.5</c:v>
                </c:pt>
                <c:pt idx="2">
                  <c:v>56.7</c:v>
                </c:pt>
                <c:pt idx="3">
                  <c:v>58.55</c:v>
                </c:pt>
                <c:pt idx="4">
                  <c:v>36.979999999999997</c:v>
                </c:pt>
              </c:numCache>
            </c:numRef>
          </c:val>
          <c:extLst>
            <c:ext xmlns:c16="http://schemas.microsoft.com/office/drawing/2014/chart" uri="{C3380CC4-5D6E-409C-BE32-E72D297353CC}">
              <c16:uniqueId val="{00000000-D263-43F0-8A94-FDCD109677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D263-43F0-8A94-FDCD109677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12.4</c:v>
                </c:pt>
                <c:pt idx="1">
                  <c:v>12.33</c:v>
                </c:pt>
                <c:pt idx="2">
                  <c:v>15.64</c:v>
                </c:pt>
                <c:pt idx="3">
                  <c:v>17.41</c:v>
                </c:pt>
                <c:pt idx="4">
                  <c:v>28.56</c:v>
                </c:pt>
              </c:numCache>
            </c:numRef>
          </c:val>
          <c:extLst>
            <c:ext xmlns:c16="http://schemas.microsoft.com/office/drawing/2014/chart" uri="{C3380CC4-5D6E-409C-BE32-E72D297353CC}">
              <c16:uniqueId val="{00000000-6324-403E-AA5A-A9FD408AF4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6324-403E-AA5A-A9FD408AF4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C8-42E7-B78C-BAD5A9B548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6EC8-42E7-B78C-BAD5A9B548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590.49</c:v>
                </c:pt>
                <c:pt idx="1">
                  <c:v>742.93</c:v>
                </c:pt>
                <c:pt idx="2">
                  <c:v>1072.9100000000001</c:v>
                </c:pt>
                <c:pt idx="3">
                  <c:v>1373.01</c:v>
                </c:pt>
                <c:pt idx="4">
                  <c:v>232.94</c:v>
                </c:pt>
              </c:numCache>
            </c:numRef>
          </c:val>
          <c:extLst>
            <c:ext xmlns:c16="http://schemas.microsoft.com/office/drawing/2014/chart" uri="{C3380CC4-5D6E-409C-BE32-E72D297353CC}">
              <c16:uniqueId val="{00000000-6FD3-4CBC-8844-A760015A5C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6FD3-4CBC-8844-A760015A5C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228.59</c:v>
                </c:pt>
                <c:pt idx="1">
                  <c:v>473.73</c:v>
                </c:pt>
                <c:pt idx="2">
                  <c:v>618.94000000000005</c:v>
                </c:pt>
                <c:pt idx="3">
                  <c:v>964.14</c:v>
                </c:pt>
                <c:pt idx="4">
                  <c:v>1387.15</c:v>
                </c:pt>
              </c:numCache>
            </c:numRef>
          </c:val>
          <c:extLst>
            <c:ext xmlns:c16="http://schemas.microsoft.com/office/drawing/2014/chart" uri="{C3380CC4-5D6E-409C-BE32-E72D297353CC}">
              <c16:uniqueId val="{00000000-0258-41B2-8D0E-2974B3D14C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0258-41B2-8D0E-2974B3D14C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79.569999999999993</c:v>
                </c:pt>
                <c:pt idx="1">
                  <c:v>73.8</c:v>
                </c:pt>
                <c:pt idx="2">
                  <c:v>72.89</c:v>
                </c:pt>
                <c:pt idx="3">
                  <c:v>72.989999999999995</c:v>
                </c:pt>
                <c:pt idx="4">
                  <c:v>63.75</c:v>
                </c:pt>
              </c:numCache>
            </c:numRef>
          </c:val>
          <c:extLst>
            <c:ext xmlns:c16="http://schemas.microsoft.com/office/drawing/2014/chart" uri="{C3380CC4-5D6E-409C-BE32-E72D297353CC}">
              <c16:uniqueId val="{00000000-E561-47EF-9A26-AD91F06B81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E561-47EF-9A26-AD91F06B81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336.41</c:v>
                </c:pt>
                <c:pt idx="1">
                  <c:v>366.66</c:v>
                </c:pt>
                <c:pt idx="2">
                  <c:v>370.4</c:v>
                </c:pt>
                <c:pt idx="3">
                  <c:v>377.09</c:v>
                </c:pt>
                <c:pt idx="4">
                  <c:v>429.65</c:v>
                </c:pt>
              </c:numCache>
            </c:numRef>
          </c:val>
          <c:extLst>
            <c:ext xmlns:c16="http://schemas.microsoft.com/office/drawing/2014/chart" uri="{C3380CC4-5D6E-409C-BE32-E72D297353CC}">
              <c16:uniqueId val="{00000000-D114-4915-A83F-D0906EBA094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D114-4915-A83F-D0906EBA094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B57" sqref="BB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様似町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非設置</v>
      </c>
      <c r="AE8" s="75"/>
      <c r="AF8" s="75"/>
      <c r="AG8" s="75"/>
      <c r="AH8" s="75"/>
      <c r="AI8" s="75"/>
      <c r="AJ8" s="75"/>
      <c r="AK8" s="2"/>
      <c r="AL8" s="58">
        <f>データ!$R$6</f>
        <v>3777</v>
      </c>
      <c r="AM8" s="58"/>
      <c r="AN8" s="58"/>
      <c r="AO8" s="58"/>
      <c r="AP8" s="58"/>
      <c r="AQ8" s="58"/>
      <c r="AR8" s="58"/>
      <c r="AS8" s="58"/>
      <c r="AT8" s="55">
        <f>データ!$S$6</f>
        <v>364.3</v>
      </c>
      <c r="AU8" s="56"/>
      <c r="AV8" s="56"/>
      <c r="AW8" s="56"/>
      <c r="AX8" s="56"/>
      <c r="AY8" s="56"/>
      <c r="AZ8" s="56"/>
      <c r="BA8" s="56"/>
      <c r="BB8" s="45">
        <f>データ!$T$6</f>
        <v>10.37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31.15</v>
      </c>
      <c r="J10" s="56"/>
      <c r="K10" s="56"/>
      <c r="L10" s="56"/>
      <c r="M10" s="56"/>
      <c r="N10" s="56"/>
      <c r="O10" s="57"/>
      <c r="P10" s="45">
        <f>データ!$P$6</f>
        <v>98.96</v>
      </c>
      <c r="Q10" s="45"/>
      <c r="R10" s="45"/>
      <c r="S10" s="45"/>
      <c r="T10" s="45"/>
      <c r="U10" s="45"/>
      <c r="V10" s="45"/>
      <c r="W10" s="58">
        <f>データ!$Q$6</f>
        <v>4950</v>
      </c>
      <c r="X10" s="58"/>
      <c r="Y10" s="58"/>
      <c r="Z10" s="58"/>
      <c r="AA10" s="58"/>
      <c r="AB10" s="58"/>
      <c r="AC10" s="58"/>
      <c r="AD10" s="2"/>
      <c r="AE10" s="2"/>
      <c r="AF10" s="2"/>
      <c r="AG10" s="2"/>
      <c r="AH10" s="2"/>
      <c r="AI10" s="2"/>
      <c r="AJ10" s="2"/>
      <c r="AK10" s="2"/>
      <c r="AL10" s="58">
        <f>データ!$U$6</f>
        <v>3704</v>
      </c>
      <c r="AM10" s="58"/>
      <c r="AN10" s="58"/>
      <c r="AO10" s="58"/>
      <c r="AP10" s="58"/>
      <c r="AQ10" s="58"/>
      <c r="AR10" s="58"/>
      <c r="AS10" s="58"/>
      <c r="AT10" s="55">
        <f>データ!$V$6</f>
        <v>19.97</v>
      </c>
      <c r="AU10" s="56"/>
      <c r="AV10" s="56"/>
      <c r="AW10" s="56"/>
      <c r="AX10" s="56"/>
      <c r="AY10" s="56"/>
      <c r="AZ10" s="56"/>
      <c r="BA10" s="56"/>
      <c r="BB10" s="45">
        <f>データ!$W$6</f>
        <v>185.48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vhtVWtlAlklcURc3gQ+N6HZIAB0bX6c4kV8cPdOD6Ha8/z5tgmKtG4Oy4JSLpZvZg2yA8mRYcduqCTPxB/Aig==" saltValue="HKVg+cjjsSq6OmcirX2nq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16080</v>
      </c>
      <c r="D6" s="20">
        <f t="shared" si="3"/>
        <v>46</v>
      </c>
      <c r="E6" s="20">
        <f t="shared" si="3"/>
        <v>1</v>
      </c>
      <c r="F6" s="20">
        <f t="shared" si="3"/>
        <v>0</v>
      </c>
      <c r="G6" s="20">
        <f t="shared" si="3"/>
        <v>1</v>
      </c>
      <c r="H6" s="20" t="str">
        <f t="shared" si="3"/>
        <v>北海道　様似町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31.15</v>
      </c>
      <c r="P6" s="21">
        <f t="shared" si="3"/>
        <v>98.96</v>
      </c>
      <c r="Q6" s="21">
        <f t="shared" si="3"/>
        <v>4950</v>
      </c>
      <c r="R6" s="21">
        <f t="shared" si="3"/>
        <v>3777</v>
      </c>
      <c r="S6" s="21">
        <f t="shared" si="3"/>
        <v>364.3</v>
      </c>
      <c r="T6" s="21">
        <f t="shared" si="3"/>
        <v>10.37</v>
      </c>
      <c r="U6" s="21">
        <f t="shared" si="3"/>
        <v>3704</v>
      </c>
      <c r="V6" s="21">
        <f t="shared" si="3"/>
        <v>19.97</v>
      </c>
      <c r="W6" s="21">
        <f t="shared" si="3"/>
        <v>185.48</v>
      </c>
      <c r="X6" s="22">
        <f>IF(X7="",NA(),X7)</f>
        <v>102.02</v>
      </c>
      <c r="Y6" s="22">
        <f t="shared" ref="Y6:AG6" si="4">IF(Y7="",NA(),Y7)</f>
        <v>104.37</v>
      </c>
      <c r="Z6" s="22">
        <f t="shared" si="4"/>
        <v>108.08</v>
      </c>
      <c r="AA6" s="22">
        <f t="shared" si="4"/>
        <v>110.78</v>
      </c>
      <c r="AB6" s="22">
        <f t="shared" si="4"/>
        <v>107.42</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590.49</v>
      </c>
      <c r="AU6" s="22">
        <f t="shared" ref="AU6:BC6" si="6">IF(AU7="",NA(),AU7)</f>
        <v>742.93</v>
      </c>
      <c r="AV6" s="22">
        <f t="shared" si="6"/>
        <v>1072.9100000000001</v>
      </c>
      <c r="AW6" s="22">
        <f t="shared" si="6"/>
        <v>1373.01</v>
      </c>
      <c r="AX6" s="22">
        <f t="shared" si="6"/>
        <v>232.94</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228.59</v>
      </c>
      <c r="BF6" s="22">
        <f t="shared" ref="BF6:BN6" si="7">IF(BF7="",NA(),BF7)</f>
        <v>473.73</v>
      </c>
      <c r="BG6" s="22">
        <f t="shared" si="7"/>
        <v>618.94000000000005</v>
      </c>
      <c r="BH6" s="22">
        <f t="shared" si="7"/>
        <v>964.14</v>
      </c>
      <c r="BI6" s="22">
        <f t="shared" si="7"/>
        <v>1387.15</v>
      </c>
      <c r="BJ6" s="22">
        <f t="shared" si="7"/>
        <v>556.47</v>
      </c>
      <c r="BK6" s="22">
        <f t="shared" si="7"/>
        <v>564.99</v>
      </c>
      <c r="BL6" s="22">
        <f t="shared" si="7"/>
        <v>631.39</v>
      </c>
      <c r="BM6" s="22">
        <f t="shared" si="7"/>
        <v>625.11</v>
      </c>
      <c r="BN6" s="22">
        <f t="shared" si="7"/>
        <v>602.79</v>
      </c>
      <c r="BO6" s="21" t="str">
        <f>IF(BO7="","",IF(BO7="-","【-】","【"&amp;SUBSTITUTE(TEXT(BO7,"#,##0.00"),"-","△")&amp;"】"))</f>
        <v>【264.86】</v>
      </c>
      <c r="BP6" s="22">
        <f>IF(BP7="",NA(),BP7)</f>
        <v>79.569999999999993</v>
      </c>
      <c r="BQ6" s="22">
        <f t="shared" ref="BQ6:BY6" si="8">IF(BQ7="",NA(),BQ7)</f>
        <v>73.8</v>
      </c>
      <c r="BR6" s="22">
        <f t="shared" si="8"/>
        <v>72.89</v>
      </c>
      <c r="BS6" s="22">
        <f t="shared" si="8"/>
        <v>72.989999999999995</v>
      </c>
      <c r="BT6" s="22">
        <f t="shared" si="8"/>
        <v>63.75</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336.41</v>
      </c>
      <c r="CB6" s="22">
        <f t="shared" ref="CB6:CJ6" si="9">IF(CB7="",NA(),CB7)</f>
        <v>366.66</v>
      </c>
      <c r="CC6" s="22">
        <f t="shared" si="9"/>
        <v>370.4</v>
      </c>
      <c r="CD6" s="22">
        <f t="shared" si="9"/>
        <v>377.09</v>
      </c>
      <c r="CE6" s="22">
        <f t="shared" si="9"/>
        <v>429.65</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77.349999999999994</v>
      </c>
      <c r="CM6" s="22">
        <f t="shared" ref="CM6:CU6" si="10">IF(CM7="",NA(),CM7)</f>
        <v>77.260000000000005</v>
      </c>
      <c r="CN6" s="22">
        <f t="shared" si="10"/>
        <v>75.64</v>
      </c>
      <c r="CO6" s="22">
        <f t="shared" si="10"/>
        <v>66.86</v>
      </c>
      <c r="CP6" s="22">
        <f t="shared" si="10"/>
        <v>71.72</v>
      </c>
      <c r="CQ6" s="22">
        <f t="shared" si="10"/>
        <v>39.94</v>
      </c>
      <c r="CR6" s="22">
        <f t="shared" si="10"/>
        <v>40.19</v>
      </c>
      <c r="CS6" s="22">
        <f t="shared" si="10"/>
        <v>41.14</v>
      </c>
      <c r="CT6" s="22">
        <f t="shared" si="10"/>
        <v>41.02</v>
      </c>
      <c r="CU6" s="22">
        <f t="shared" si="10"/>
        <v>43.22</v>
      </c>
      <c r="CV6" s="21" t="str">
        <f>IF(CV7="","",IF(CV7="-","【-】","【"&amp;SUBSTITUTE(TEXT(CV7,"#,##0.00"),"-","△")&amp;"】"))</f>
        <v>【60.21】</v>
      </c>
      <c r="CW6" s="22">
        <f>IF(CW7="",NA(),CW7)</f>
        <v>59.31</v>
      </c>
      <c r="CX6" s="22">
        <f t="shared" ref="CX6:DF6" si="11">IF(CX7="",NA(),CX7)</f>
        <v>57.93</v>
      </c>
      <c r="CY6" s="22">
        <f t="shared" si="11"/>
        <v>58.96</v>
      </c>
      <c r="CZ6" s="22">
        <f t="shared" si="11"/>
        <v>62.92</v>
      </c>
      <c r="DA6" s="22">
        <f t="shared" si="11"/>
        <v>59.03</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63.3</v>
      </c>
      <c r="DI6" s="22">
        <f t="shared" ref="DI6:DQ6" si="12">IF(DI7="",NA(),DI7)</f>
        <v>55.5</v>
      </c>
      <c r="DJ6" s="22">
        <f t="shared" si="12"/>
        <v>56.7</v>
      </c>
      <c r="DK6" s="22">
        <f t="shared" si="12"/>
        <v>58.55</v>
      </c>
      <c r="DL6" s="22">
        <f t="shared" si="12"/>
        <v>36.979999999999997</v>
      </c>
      <c r="DM6" s="22">
        <f t="shared" si="12"/>
        <v>53.25</v>
      </c>
      <c r="DN6" s="22">
        <f t="shared" si="12"/>
        <v>53.4</v>
      </c>
      <c r="DO6" s="22">
        <f t="shared" si="12"/>
        <v>52.14</v>
      </c>
      <c r="DP6" s="22">
        <f t="shared" si="12"/>
        <v>53.49</v>
      </c>
      <c r="DQ6" s="22">
        <f t="shared" si="12"/>
        <v>51.79</v>
      </c>
      <c r="DR6" s="21" t="str">
        <f>IF(DR7="","",IF(DR7="-","【-】","【"&amp;SUBSTITUTE(TEXT(DR7,"#,##0.00"),"-","△")&amp;"】"))</f>
        <v>【52.41】</v>
      </c>
      <c r="DS6" s="22">
        <f>IF(DS7="",NA(),DS7)</f>
        <v>12.4</v>
      </c>
      <c r="DT6" s="22">
        <f t="shared" ref="DT6:EB6" si="13">IF(DT7="",NA(),DT7)</f>
        <v>12.33</v>
      </c>
      <c r="DU6" s="22">
        <f t="shared" si="13"/>
        <v>15.64</v>
      </c>
      <c r="DV6" s="22">
        <f t="shared" si="13"/>
        <v>17.41</v>
      </c>
      <c r="DW6" s="22">
        <f t="shared" si="13"/>
        <v>28.56</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2">
        <f t="shared" ref="EE6:EM6" si="14">IF(EE7="",NA(),EE7)</f>
        <v>2</v>
      </c>
      <c r="EF6" s="21">
        <f t="shared" si="14"/>
        <v>0</v>
      </c>
      <c r="EG6" s="21">
        <f t="shared" si="14"/>
        <v>0</v>
      </c>
      <c r="EH6" s="22">
        <f t="shared" si="14"/>
        <v>1.93</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16080</v>
      </c>
      <c r="D7" s="24">
        <v>46</v>
      </c>
      <c r="E7" s="24">
        <v>1</v>
      </c>
      <c r="F7" s="24">
        <v>0</v>
      </c>
      <c r="G7" s="24">
        <v>1</v>
      </c>
      <c r="H7" s="24" t="s">
        <v>93</v>
      </c>
      <c r="I7" s="24" t="s">
        <v>94</v>
      </c>
      <c r="J7" s="24" t="s">
        <v>95</v>
      </c>
      <c r="K7" s="24" t="s">
        <v>96</v>
      </c>
      <c r="L7" s="24" t="s">
        <v>97</v>
      </c>
      <c r="M7" s="24" t="s">
        <v>98</v>
      </c>
      <c r="N7" s="25" t="s">
        <v>99</v>
      </c>
      <c r="O7" s="25">
        <v>31.15</v>
      </c>
      <c r="P7" s="25">
        <v>98.96</v>
      </c>
      <c r="Q7" s="25">
        <v>4950</v>
      </c>
      <c r="R7" s="25">
        <v>3777</v>
      </c>
      <c r="S7" s="25">
        <v>364.3</v>
      </c>
      <c r="T7" s="25">
        <v>10.37</v>
      </c>
      <c r="U7" s="25">
        <v>3704</v>
      </c>
      <c r="V7" s="25">
        <v>19.97</v>
      </c>
      <c r="W7" s="25">
        <v>185.48</v>
      </c>
      <c r="X7" s="25">
        <v>102.02</v>
      </c>
      <c r="Y7" s="25">
        <v>104.37</v>
      </c>
      <c r="Z7" s="25">
        <v>108.08</v>
      </c>
      <c r="AA7" s="25">
        <v>110.78</v>
      </c>
      <c r="AB7" s="25">
        <v>107.42</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590.49</v>
      </c>
      <c r="AU7" s="25">
        <v>742.93</v>
      </c>
      <c r="AV7" s="25">
        <v>1072.9100000000001</v>
      </c>
      <c r="AW7" s="25">
        <v>1373.01</v>
      </c>
      <c r="AX7" s="25">
        <v>232.94</v>
      </c>
      <c r="AY7" s="25">
        <v>381.07</v>
      </c>
      <c r="AZ7" s="25">
        <v>367.4</v>
      </c>
      <c r="BA7" s="25">
        <v>345.42</v>
      </c>
      <c r="BB7" s="25">
        <v>315.60000000000002</v>
      </c>
      <c r="BC7" s="25">
        <v>294.89</v>
      </c>
      <c r="BD7" s="25">
        <v>239.69</v>
      </c>
      <c r="BE7" s="25">
        <v>228.59</v>
      </c>
      <c r="BF7" s="25">
        <v>473.73</v>
      </c>
      <c r="BG7" s="25">
        <v>618.94000000000005</v>
      </c>
      <c r="BH7" s="25">
        <v>964.14</v>
      </c>
      <c r="BI7" s="25">
        <v>1387.15</v>
      </c>
      <c r="BJ7" s="25">
        <v>556.47</v>
      </c>
      <c r="BK7" s="25">
        <v>564.99</v>
      </c>
      <c r="BL7" s="25">
        <v>631.39</v>
      </c>
      <c r="BM7" s="25">
        <v>625.11</v>
      </c>
      <c r="BN7" s="25">
        <v>602.79</v>
      </c>
      <c r="BO7" s="25">
        <v>264.86</v>
      </c>
      <c r="BP7" s="25">
        <v>79.569999999999993</v>
      </c>
      <c r="BQ7" s="25">
        <v>73.8</v>
      </c>
      <c r="BR7" s="25">
        <v>72.89</v>
      </c>
      <c r="BS7" s="25">
        <v>72.989999999999995</v>
      </c>
      <c r="BT7" s="25">
        <v>63.75</v>
      </c>
      <c r="BU7" s="25">
        <v>78.67</v>
      </c>
      <c r="BV7" s="25">
        <v>80.56</v>
      </c>
      <c r="BW7" s="25">
        <v>76.55</v>
      </c>
      <c r="BX7" s="25">
        <v>77.739999999999995</v>
      </c>
      <c r="BY7" s="25">
        <v>77.459999999999994</v>
      </c>
      <c r="BZ7" s="25">
        <v>97.59</v>
      </c>
      <c r="CA7" s="25">
        <v>336.41</v>
      </c>
      <c r="CB7" s="25">
        <v>366.66</v>
      </c>
      <c r="CC7" s="25">
        <v>370.4</v>
      </c>
      <c r="CD7" s="25">
        <v>377.09</v>
      </c>
      <c r="CE7" s="25">
        <v>429.65</v>
      </c>
      <c r="CF7" s="25">
        <v>257.95</v>
      </c>
      <c r="CG7" s="25">
        <v>260.87</v>
      </c>
      <c r="CH7" s="25">
        <v>269.25</v>
      </c>
      <c r="CI7" s="25">
        <v>274.94</v>
      </c>
      <c r="CJ7" s="25">
        <v>290.02999999999997</v>
      </c>
      <c r="CK7" s="25">
        <v>181.66</v>
      </c>
      <c r="CL7" s="25">
        <v>77.349999999999994</v>
      </c>
      <c r="CM7" s="25">
        <v>77.260000000000005</v>
      </c>
      <c r="CN7" s="25">
        <v>75.64</v>
      </c>
      <c r="CO7" s="25">
        <v>66.86</v>
      </c>
      <c r="CP7" s="25">
        <v>71.72</v>
      </c>
      <c r="CQ7" s="25">
        <v>39.94</v>
      </c>
      <c r="CR7" s="25">
        <v>40.19</v>
      </c>
      <c r="CS7" s="25">
        <v>41.14</v>
      </c>
      <c r="CT7" s="25">
        <v>41.02</v>
      </c>
      <c r="CU7" s="25">
        <v>43.22</v>
      </c>
      <c r="CV7" s="25">
        <v>60.21</v>
      </c>
      <c r="CW7" s="25">
        <v>59.31</v>
      </c>
      <c r="CX7" s="25">
        <v>57.93</v>
      </c>
      <c r="CY7" s="25">
        <v>58.96</v>
      </c>
      <c r="CZ7" s="25">
        <v>62.92</v>
      </c>
      <c r="DA7" s="25">
        <v>59.03</v>
      </c>
      <c r="DB7" s="25">
        <v>69.41</v>
      </c>
      <c r="DC7" s="25">
        <v>71.52</v>
      </c>
      <c r="DD7" s="25">
        <v>70.42</v>
      </c>
      <c r="DE7" s="25">
        <v>69.900000000000006</v>
      </c>
      <c r="DF7" s="25">
        <v>70.16</v>
      </c>
      <c r="DG7" s="25">
        <v>89.21</v>
      </c>
      <c r="DH7" s="25">
        <v>63.3</v>
      </c>
      <c r="DI7" s="25">
        <v>55.5</v>
      </c>
      <c r="DJ7" s="25">
        <v>56.7</v>
      </c>
      <c r="DK7" s="25">
        <v>58.55</v>
      </c>
      <c r="DL7" s="25">
        <v>36.979999999999997</v>
      </c>
      <c r="DM7" s="25">
        <v>53.25</v>
      </c>
      <c r="DN7" s="25">
        <v>53.4</v>
      </c>
      <c r="DO7" s="25">
        <v>52.14</v>
      </c>
      <c r="DP7" s="25">
        <v>53.49</v>
      </c>
      <c r="DQ7" s="25">
        <v>51.79</v>
      </c>
      <c r="DR7" s="25">
        <v>52.41</v>
      </c>
      <c r="DS7" s="25">
        <v>12.4</v>
      </c>
      <c r="DT7" s="25">
        <v>12.33</v>
      </c>
      <c r="DU7" s="25">
        <v>15.64</v>
      </c>
      <c r="DV7" s="25">
        <v>17.41</v>
      </c>
      <c r="DW7" s="25">
        <v>28.56</v>
      </c>
      <c r="DX7" s="25">
        <v>23.02</v>
      </c>
      <c r="DY7" s="25">
        <v>21.86</v>
      </c>
      <c r="DZ7" s="25">
        <v>21.01</v>
      </c>
      <c r="EA7" s="25">
        <v>21.96</v>
      </c>
      <c r="EB7" s="25">
        <v>23.12</v>
      </c>
      <c r="EC7" s="25">
        <v>26.78</v>
      </c>
      <c r="ED7" s="25">
        <v>0</v>
      </c>
      <c r="EE7" s="25">
        <v>2</v>
      </c>
      <c r="EF7" s="25">
        <v>0</v>
      </c>
      <c r="EG7" s="25">
        <v>0</v>
      </c>
      <c r="EH7" s="25">
        <v>1.93</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SN2019078</cp:lastModifiedBy>
  <cp:lastPrinted>2026-02-03T01:26:43Z</cp:lastPrinted>
  <dcterms:created xsi:type="dcterms:W3CDTF">2025-12-12T09:10:08Z</dcterms:created>
  <dcterms:modified xsi:type="dcterms:W3CDTF">2026-02-03T06:48:52Z</dcterms:modified>
  <cp:category/>
</cp:coreProperties>
</file>