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Sn2019108\水道共有\01-課長～課内周知用\02-水道課各種共有フォルダ\00浦河保健所・道・国等からの調査・お知らせ\経理\R06\経営戦略・抜本的な改革\R07.01.24[自動無害化]【2３（月）〆依頼】公営企業に係る経営比較分析表（令和5年度決算）の分析等について\提出\"/>
    </mc:Choice>
  </mc:AlternateContent>
  <xr:revisionPtr revIDLastSave="0" documentId="13_ncr:1_{9BE52D6B-2EC6-4BD9-8602-13F87EF8748D}" xr6:coauthVersionLast="45" xr6:coauthVersionMax="45" xr10:uidLastSave="{00000000-0000-0000-0000-000000000000}"/>
  <workbookProtection workbookAlgorithmName="SHA-512" workbookHashValue="PG+zOkfCh1VIsAPSoSMs4eZppb/pwblkjcv2s51TfKY0+kHtd67KFNusIIIqYTh8kJftsihlepivGFubTTgE/g==" workbookSaltValue="SzWPSOK1fn/Adf3NyzCdBg==" workbookSpinCount="100000" lockStructure="1"/>
  <bookViews>
    <workbookView xWindow="28680" yWindow="-105" windowWidth="29040" windowHeight="164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AL8" i="4" s="1"/>
  <c r="Q6" i="5"/>
  <c r="P6" i="5"/>
  <c r="P10" i="4" s="1"/>
  <c r="O6" i="5"/>
  <c r="N6" i="5"/>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E85" i="4"/>
  <c r="BB10" i="4"/>
  <c r="AT10" i="4"/>
  <c r="W10" i="4"/>
  <c r="I10" i="4"/>
  <c r="B10" i="4"/>
  <c r="AT8" i="4"/>
  <c r="P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<sst xmlns="http://schemas.openxmlformats.org/spreadsheetml/2006/main" count="228" uniqueCount="112">
  <si>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</si>
  <si>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</si>
  <si>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</si>
  <si>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</si>
  <si>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</si>
  <si>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</si>
  <si>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</si>
  <si>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</si>
  <si>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</si>
  <si>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</si>
  <si>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</si>
  <si>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</si>
  <si>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</si>
  <si>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</si>
  <si>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</si>
  <si>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</si>
  <si>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</si>
  <si>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</si>
  <si>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</si>
  <si>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</si>
  <si>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</si>
  <si>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</si>
  <si>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</si>
  <si>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</si>
  <si>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</si>
  <si>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</si>
  <si>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</si>
  <si>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</si>
  <si>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</si>
  <si>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</si>
  <si>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</si>
  <si>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</si>
  <si>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</si>
  <si>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</si>
  <si>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</si>
  <si>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</si>
  <si>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</si>
  <si>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</si>
  <si>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</si>
  <si>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</si>
  <si>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</si>
  <si>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</si>
  <si>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</si>
  <si>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</si>
  <si>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</si>
  <si>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</si>
  <si>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</si>
  <si>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</si>
  <si>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</si>
  <si>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</si>
  <si>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</si>
  <si>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</si>
  <si>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</si>
  <si>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</si>
  <si>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</si>
  <si>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</si>
  <si>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</si>
  <si>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</si>
  <si>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</si>
  <si>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</si>
  <si>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</si>
  <si>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</si>
  <si>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</si>
  <si>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</si>
  <si>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</si>
  <si>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</si>
  <si>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</si>
  <si>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</si>
  <si>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</si>
  <si>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</si>
  <si>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</si>
  <si>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</si>
  <si>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</si>
  <si>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</si>
  <si>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</si>
  <si>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</si>
  <si>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</si>
  <si>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</si>
  <si>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</si>
  <si>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</si>
  <si>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</si>
  <si>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</si>
  <si>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</si>
  <si>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</si>
  <si>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</si>
  <si>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</si>
  <si>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</si>
  <si>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</si>
  <si>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</si>
  <si>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</si>
  <si>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</si>
  <si>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</si>
  <si>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</si>
  <si>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様似町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</si>
  <si>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</si>
  <si>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</si>
  <si>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</si>
  <si>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</si>
  <si>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</si>
  <si>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</si>
  <si>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</si>
  <si>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</si>
  <si>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</si>
  <si>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</si>
  <si>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</si>
  <si>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</si>
  <si>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</si>
  <si>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</si>
  <si>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</si>
  <si>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①全国平均・類似団体と比べてやや高い、令和4年度より3年間の継続事業で建設改良工事を行っており、令和6年度の完了後に低下する見込み。
②全国平均・類似団体と比べると低いものの上昇傾向にあり老朽化が進んでいる。
③全国平均・類似団体と比べると低い水準であり、②を上昇させる要因となっている。令和5年度は前年度に引き続き施設の更新工事を優先させたため、0％となった。
施設や管路の老朽化が年々進んでいる中で、今後も計画的な更新が必要となっている。</t>
    <rPh sb="35" eb="37">
      <t>ケンセツ</t>
    </rPh>
    <rPh sb="37" eb="39">
      <t>カイリョウ</t>
    </rPh>
    <rPh sb="152" eb="153">
      <t>ゼン</t>
    </rPh>
    <rPh sb="153" eb="155">
      <t>ネンド</t>
    </rPh>
    <rPh sb="156" eb="157">
      <t>ヒ</t>
    </rPh>
    <rPh sb="158" eb="159">
      <t>ツヅ</t>
    </rPh>
    <phoneticPr fontId="4"/>
  </si>
  <si>
    <t>　経営の健全性・効率性に関する指標では、給水原価の増加に伴い料金回収率の減少傾向が続き、有収率も低い水準ではあるが、令和5年度は、料金回収率は0.1％、有収率は4％上昇している。今後も引き続き効率的な運営や漏水対策に努める。
　老朽化の状況を示す有形固定資産減価償却率は、施設更新工事の継続事業が終了する令和6年度には改善する見込みである。
　このことを踏まえ、今後も施設の更新に係る費用と経営状況を適切に把握し、北海道水道広域連携推進プランに基づいた近隣町との連携等によるさらなる費用の削減、財源の確保といった健全・効率的な手段を探りながら経営戦略を指標に計画的かつ効率的な施設の更新に努める。</t>
    <rPh sb="58" eb="60">
      <t>レイワ</t>
    </rPh>
    <rPh sb="61" eb="63">
      <t>ネンド</t>
    </rPh>
    <rPh sb="65" eb="67">
      <t>リョウキン</t>
    </rPh>
    <rPh sb="67" eb="69">
      <t>カイシュウ</t>
    </rPh>
    <rPh sb="69" eb="70">
      <t>リツ</t>
    </rPh>
    <rPh sb="76" eb="79">
      <t>ユウシュウリツ</t>
    </rPh>
    <rPh sb="82" eb="84">
      <t>ジョウショウ</t>
    </rPh>
    <rPh sb="89" eb="91">
      <t>コンゴ</t>
    </rPh>
    <rPh sb="92" eb="93">
      <t>ヒ</t>
    </rPh>
    <rPh sb="94" eb="95">
      <t>ツヅ</t>
    </rPh>
    <rPh sb="96" eb="99">
      <t>コウリツテキ</t>
    </rPh>
    <rPh sb="100" eb="102">
      <t>ウンエイ</t>
    </rPh>
    <rPh sb="108" eb="109">
      <t>ツト</t>
    </rPh>
    <phoneticPr fontId="4"/>
  </si>
  <si>
    <t>①全国平均・類似団体と比べて高く、100％は確保されている。
②累積欠損金比率に反映される累積欠損金はない。
③令和4年度より3年間の継続事業で建設改良工事を行っており、当該工事に必要な資金を賄うため流動資産を確保した結果、全国平均・類似団体と比べて高い比率となっている。
④令和3～5年度に施設や管路の更新を企業債を財源として行ったため上昇し、令和5年度は、全国平均・類似団体と比べて高い比率となっている。
⑤全国平均・類似団体より低く、⑥給水原価の上昇に伴い年々減少傾向にあるが、令和5年度は0.1％上昇した。
⑥全国平均・類似団体より高く、類似団体と同様に増加傾向にある。
⑦全国平均・類似団体に比べて高くなっている。施設は有効利用されているが、⑧による影響により引き上げられている要因もある。
⑧全国平均・類似団体と比べて低く、⑦を上昇させる一因となっている。令和5年度は前年度に比べて約4％上昇しており、今後も継続的な漏水対策が必要となっている。</t>
    <rPh sb="14" eb="15">
      <t>タカ</t>
    </rPh>
    <rPh sb="69" eb="71">
      <t>ケイゾク</t>
    </rPh>
    <rPh sb="71" eb="73">
      <t>ジギョウ</t>
    </rPh>
    <rPh sb="74" eb="76">
      <t>ケンセツ</t>
    </rPh>
    <rPh sb="76" eb="78">
      <t>カイリョウ</t>
    </rPh>
    <rPh sb="81" eb="82">
      <t>オコナ</t>
    </rPh>
    <rPh sb="87" eb="89">
      <t>トウガイ</t>
    </rPh>
    <rPh sb="89" eb="91">
      <t>コウジ</t>
    </rPh>
    <rPh sb="107" eb="109">
      <t>カクホ</t>
    </rPh>
    <rPh sb="172" eb="174">
      <t>ジョウショウ</t>
    </rPh>
    <rPh sb="176" eb="178">
      <t>レイワ</t>
    </rPh>
    <rPh sb="179" eb="181">
      <t>ネンド</t>
    </rPh>
    <rPh sb="198" eb="200">
      <t>ヒリツ</t>
    </rPh>
    <rPh sb="318" eb="320">
      <t>シセツ</t>
    </rPh>
    <rPh sb="321" eb="323">
      <t>ユウコウ</t>
    </rPh>
    <rPh sb="323" eb="325">
      <t>リヨウ</t>
    </rPh>
    <rPh sb="350" eb="352">
      <t>ヨウイン</t>
    </rPh>
    <rPh sb="391" eb="393">
      <t>レイワ</t>
    </rPh>
    <rPh sb="394" eb="396">
      <t>ネンド</t>
    </rPh>
    <rPh sb="401" eb="402">
      <t>クラ</t>
    </rPh>
    <rPh sb="404" eb="405">
      <t>ヤク</t>
    </rPh>
    <rPh sb="407" eb="409">
      <t>ジョウショウ</t>
    </rPh>
    <rPh sb="414" eb="416">
      <t>コンゴ</t>
    </rPh>
    <rPh sb="417" eb="420">
      <t>ケイゾクテキ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</si>
</sst>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0.04</c:v>
                </c:pt>
                <c:pt idx="1">
                  <c:v>0</c:v>
                </c:pt>
                <c:pt idx="2" formatCode="#,##0.00;&quot;△&quot;#,##0.00;&quot;-&quot;">
                  <c:v>2</c:v>
                </c:pt>
                <c:pt idx="3">
                  <c:v>0</c:v>
                </c:pt>
                <c:pt idx="4">
                  <c:v>0</c:v>
                </c:pt>
              </c:numCache>
            </c:numRef>
          </c:val>
          <c:extLst>
            <c:ext xmlns:c16="http://schemas.microsoft.com/office/drawing/2014/chart" uri="{C3380CC4-5D6E-409C-BE32-E72D297353CC}">
              <c16:uniqueId val="{00000000-9342-4E7E-B2F0-B1590E4365A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0.38</c:v>
                </c:pt>
                <c:pt idx="2">
                  <c:v>0.51</c:v>
                </c:pt>
                <c:pt idx="3">
                  <c:v>0.35</c:v>
                </c:pt>
                <c:pt idx="4">
                  <c:v>0.31</c:v>
                </c:pt>
              </c:numCache>
            </c:numRef>
          </c:val>
          <c:smooth val="0"/>
          <c:extLst>
            <c:ext xmlns:c16="http://schemas.microsoft.com/office/drawing/2014/chart" uri="{C3380CC4-5D6E-409C-BE32-E72D297353CC}">
              <c16:uniqueId val="{00000001-9342-4E7E-B2F0-B1590E4365A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70.38</c:v>
                </c:pt>
                <c:pt idx="1">
                  <c:v>77.349999999999994</c:v>
                </c:pt>
                <c:pt idx="2">
                  <c:v>77.260000000000005</c:v>
                </c:pt>
                <c:pt idx="3">
                  <c:v>75.64</c:v>
                </c:pt>
                <c:pt idx="4">
                  <c:v>66.86</c:v>
                </c:pt>
              </c:numCache>
            </c:numRef>
          </c:val>
          <c:extLst>
            <c:ext xmlns:c16="http://schemas.microsoft.com/office/drawing/2014/chart" uri="{C3380CC4-5D6E-409C-BE32-E72D297353CC}">
              <c16:uniqueId val="{00000000-D497-4F14-9D92-B1B7C6103F0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41.06</c:v>
                </c:pt>
                <c:pt idx="1">
                  <c:v>39.94</c:v>
                </c:pt>
                <c:pt idx="2">
                  <c:v>40.19</c:v>
                </c:pt>
                <c:pt idx="3">
                  <c:v>41.14</c:v>
                </c:pt>
                <c:pt idx="4">
                  <c:v>41.02</c:v>
                </c:pt>
              </c:numCache>
            </c:numRef>
          </c:val>
          <c:smooth val="0"/>
          <c:extLst>
            <c:ext xmlns:c16="http://schemas.microsoft.com/office/drawing/2014/chart" uri="{C3380CC4-5D6E-409C-BE32-E72D297353CC}">
              <c16:uniqueId val="{00000001-D497-4F14-9D92-B1B7C6103F0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66.099999999999994</c:v>
                </c:pt>
                <c:pt idx="1">
                  <c:v>59.31</c:v>
                </c:pt>
                <c:pt idx="2">
                  <c:v>57.93</c:v>
                </c:pt>
                <c:pt idx="3">
                  <c:v>58.96</c:v>
                </c:pt>
                <c:pt idx="4">
                  <c:v>62.92</c:v>
                </c:pt>
              </c:numCache>
            </c:numRef>
          </c:val>
          <c:extLst>
            <c:ext xmlns:c16="http://schemas.microsoft.com/office/drawing/2014/chart" uri="{C3380CC4-5D6E-409C-BE32-E72D297353CC}">
              <c16:uniqueId val="{00000000-E2A8-4CAB-9F12-9B90A131B2C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69.41</c:v>
                </c:pt>
                <c:pt idx="2">
                  <c:v>71.52</c:v>
                </c:pt>
                <c:pt idx="3">
                  <c:v>70.42</c:v>
                </c:pt>
                <c:pt idx="4">
                  <c:v>69.900000000000006</c:v>
                </c:pt>
              </c:numCache>
            </c:numRef>
          </c:val>
          <c:smooth val="0"/>
          <c:extLst>
            <c:ext xmlns:c16="http://schemas.microsoft.com/office/drawing/2014/chart" uri="{C3380CC4-5D6E-409C-BE32-E72D297353CC}">
              <c16:uniqueId val="{00000001-E2A8-4CAB-9F12-9B90A131B2C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102.63</c:v>
                </c:pt>
                <c:pt idx="1">
                  <c:v>102.02</c:v>
                </c:pt>
                <c:pt idx="2">
                  <c:v>104.37</c:v>
                </c:pt>
                <c:pt idx="3">
                  <c:v>108.08</c:v>
                </c:pt>
                <c:pt idx="4">
                  <c:v>110.78</c:v>
                </c:pt>
              </c:numCache>
            </c:numRef>
          </c:val>
          <c:extLst>
            <c:ext xmlns:c16="http://schemas.microsoft.com/office/drawing/2014/chart" uri="{C3380CC4-5D6E-409C-BE32-E72D297353CC}">
              <c16:uniqueId val="{00000000-37AC-4E18-BE55-057074C01EA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108.22</c:v>
                </c:pt>
                <c:pt idx="1">
                  <c:v>114.22</c:v>
                </c:pt>
                <c:pt idx="2">
                  <c:v>108.19</c:v>
                </c:pt>
                <c:pt idx="3">
                  <c:v>106.93</c:v>
                </c:pt>
                <c:pt idx="4">
                  <c:v>109.12</c:v>
                </c:pt>
              </c:numCache>
            </c:numRef>
          </c:val>
          <c:smooth val="0"/>
          <c:extLst>
            <c:ext xmlns:c16="http://schemas.microsoft.com/office/drawing/2014/chart" uri="{C3380CC4-5D6E-409C-BE32-E72D297353CC}">
              <c16:uniqueId val="{00000001-37AC-4E18-BE55-057074C01EA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65.25</c:v>
                </c:pt>
                <c:pt idx="1">
                  <c:v>63.3</c:v>
                </c:pt>
                <c:pt idx="2">
                  <c:v>55.5</c:v>
                </c:pt>
                <c:pt idx="3">
                  <c:v>56.7</c:v>
                </c:pt>
                <c:pt idx="4">
                  <c:v>58.55</c:v>
                </c:pt>
              </c:numCache>
            </c:numRef>
          </c:val>
          <c:extLst>
            <c:ext xmlns:c16="http://schemas.microsoft.com/office/drawing/2014/chart" uri="{C3380CC4-5D6E-409C-BE32-E72D297353CC}">
              <c16:uniqueId val="{00000000-003B-4C31-849B-7E85AB2A670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52.73</c:v>
                </c:pt>
                <c:pt idx="1">
                  <c:v>53.25</c:v>
                </c:pt>
                <c:pt idx="2">
                  <c:v>53.4</c:v>
                </c:pt>
                <c:pt idx="3">
                  <c:v>52.14</c:v>
                </c:pt>
                <c:pt idx="4">
                  <c:v>53.49</c:v>
                </c:pt>
              </c:numCache>
            </c:numRef>
          </c:val>
          <c:smooth val="0"/>
          <c:extLst>
            <c:ext xmlns:c16="http://schemas.microsoft.com/office/drawing/2014/chart" uri="{C3380CC4-5D6E-409C-BE32-E72D297353CC}">
              <c16:uniqueId val="{00000001-003B-4C31-849B-7E85AB2A670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10.79</c:v>
                </c:pt>
                <c:pt idx="1">
                  <c:v>12.4</c:v>
                </c:pt>
                <c:pt idx="2">
                  <c:v>12.33</c:v>
                </c:pt>
                <c:pt idx="3">
                  <c:v>15.64</c:v>
                </c:pt>
                <c:pt idx="4">
                  <c:v>17.41</c:v>
                </c:pt>
              </c:numCache>
            </c:numRef>
          </c:val>
          <c:extLst>
            <c:ext xmlns:c16="http://schemas.microsoft.com/office/drawing/2014/chart" uri="{C3380CC4-5D6E-409C-BE32-E72D297353CC}">
              <c16:uniqueId val="{00000000-A5ED-4A72-BF6E-8B852C31CB5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19.91</c:v>
                </c:pt>
                <c:pt idx="1">
                  <c:v>23.02</c:v>
                </c:pt>
                <c:pt idx="2">
                  <c:v>21.86</c:v>
                </c:pt>
                <c:pt idx="3">
                  <c:v>21.01</c:v>
                </c:pt>
                <c:pt idx="4">
                  <c:v>21.96</c:v>
                </c:pt>
              </c:numCache>
            </c:numRef>
          </c:val>
          <c:smooth val="0"/>
          <c:extLst>
            <c:ext xmlns:c16="http://schemas.microsoft.com/office/drawing/2014/chart" uri="{C3380CC4-5D6E-409C-BE32-E72D297353CC}">
              <c16:uniqueId val="{00000001-A5ED-4A72-BF6E-8B852C31CB5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DB-4FB8-9457-B90E84DAC7A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25.29</c:v>
                </c:pt>
                <c:pt idx="1">
                  <c:v>22.71</c:v>
                </c:pt>
                <c:pt idx="2">
                  <c:v>6.17</c:v>
                </c:pt>
                <c:pt idx="3">
                  <c:v>20.41</c:v>
                </c:pt>
                <c:pt idx="4">
                  <c:v>19.420000000000002</c:v>
                </c:pt>
              </c:numCache>
            </c:numRef>
          </c:val>
          <c:smooth val="0"/>
          <c:extLst>
            <c:ext xmlns:c16="http://schemas.microsoft.com/office/drawing/2014/chart" uri="{C3380CC4-5D6E-409C-BE32-E72D297353CC}">
              <c16:uniqueId val="{00000001-69DB-4FB8-9457-B90E84DAC7A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540.03</c:v>
                </c:pt>
                <c:pt idx="1">
                  <c:v>590.49</c:v>
                </c:pt>
                <c:pt idx="2">
                  <c:v>742.93</c:v>
                </c:pt>
                <c:pt idx="3">
                  <c:v>1072.9100000000001</c:v>
                </c:pt>
                <c:pt idx="4">
                  <c:v>1373.01</c:v>
                </c:pt>
              </c:numCache>
            </c:numRef>
          </c:val>
          <c:extLst>
            <c:ext xmlns:c16="http://schemas.microsoft.com/office/drawing/2014/chart" uri="{C3380CC4-5D6E-409C-BE32-E72D297353CC}">
              <c16:uniqueId val="{00000000-CED6-4640-BB34-FDFA1E1720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348.88</c:v>
                </c:pt>
                <c:pt idx="1">
                  <c:v>381.07</c:v>
                </c:pt>
                <c:pt idx="2">
                  <c:v>367.4</c:v>
                </c:pt>
                <c:pt idx="3">
                  <c:v>345.42</c:v>
                </c:pt>
                <c:pt idx="4">
                  <c:v>315.60000000000002</c:v>
                </c:pt>
              </c:numCache>
            </c:numRef>
          </c:val>
          <c:smooth val="0"/>
          <c:extLst>
            <c:ext xmlns:c16="http://schemas.microsoft.com/office/drawing/2014/chart" uri="{C3380CC4-5D6E-409C-BE32-E72D297353CC}">
              <c16:uniqueId val="{00000001-CED6-4640-BB34-FDFA1E1720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140.28</c:v>
                </c:pt>
                <c:pt idx="1">
                  <c:v>228.59</c:v>
                </c:pt>
                <c:pt idx="2">
                  <c:v>473.73</c:v>
                </c:pt>
                <c:pt idx="3">
                  <c:v>618.94000000000005</c:v>
                </c:pt>
                <c:pt idx="4">
                  <c:v>964.14</c:v>
                </c:pt>
              </c:numCache>
            </c:numRef>
          </c:val>
          <c:extLst>
            <c:ext xmlns:c16="http://schemas.microsoft.com/office/drawing/2014/chart" uri="{C3380CC4-5D6E-409C-BE32-E72D297353CC}">
              <c16:uniqueId val="{00000000-7BDD-44A7-AEB9-F101C1BA131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540.38</c:v>
                </c:pt>
                <c:pt idx="1">
                  <c:v>556.47</c:v>
                </c:pt>
                <c:pt idx="2">
                  <c:v>564.99</c:v>
                </c:pt>
                <c:pt idx="3">
                  <c:v>631.39</c:v>
                </c:pt>
                <c:pt idx="4">
                  <c:v>625.11</c:v>
                </c:pt>
              </c:numCache>
            </c:numRef>
          </c:val>
          <c:smooth val="0"/>
          <c:extLst>
            <c:ext xmlns:c16="http://schemas.microsoft.com/office/drawing/2014/chart" uri="{C3380CC4-5D6E-409C-BE32-E72D297353CC}">
              <c16:uniqueId val="{00000001-7BDD-44A7-AEB9-F101C1BA131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78.67</c:v>
                </c:pt>
                <c:pt idx="1">
                  <c:v>79.569999999999993</c:v>
                </c:pt>
                <c:pt idx="2">
                  <c:v>73.8</c:v>
                </c:pt>
                <c:pt idx="3">
                  <c:v>72.89</c:v>
                </c:pt>
                <c:pt idx="4">
                  <c:v>72.989999999999995</c:v>
                </c:pt>
              </c:numCache>
            </c:numRef>
          </c:val>
          <c:extLst>
            <c:ext xmlns:c16="http://schemas.microsoft.com/office/drawing/2014/chart" uri="{C3380CC4-5D6E-409C-BE32-E72D297353CC}">
              <c16:uniqueId val="{00000000-57CB-4541-B5F6-7BC79B1C80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83.22</c:v>
                </c:pt>
                <c:pt idx="1">
                  <c:v>78.67</c:v>
                </c:pt>
                <c:pt idx="2">
                  <c:v>80.56</c:v>
                </c:pt>
                <c:pt idx="3">
                  <c:v>76.55</c:v>
                </c:pt>
                <c:pt idx="4">
                  <c:v>77.739999999999995</c:v>
                </c:pt>
              </c:numCache>
            </c:numRef>
          </c:val>
          <c:smooth val="0"/>
          <c:extLst>
            <c:ext xmlns:c16="http://schemas.microsoft.com/office/drawing/2014/chart" uri="{C3380CC4-5D6E-409C-BE32-E72D297353CC}">
              <c16:uniqueId val="{00000001-57CB-4541-B5F6-7BC79B1C80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339.27</c:v>
                </c:pt>
                <c:pt idx="1">
                  <c:v>336.41</c:v>
                </c:pt>
                <c:pt idx="2">
                  <c:v>366.66</c:v>
                </c:pt>
                <c:pt idx="3">
                  <c:v>370.4</c:v>
                </c:pt>
                <c:pt idx="4">
                  <c:v>377.09</c:v>
                </c:pt>
              </c:numCache>
            </c:numRef>
          </c:val>
          <c:extLst>
            <c:ext xmlns:c16="http://schemas.microsoft.com/office/drawing/2014/chart" uri="{C3380CC4-5D6E-409C-BE32-E72D297353CC}">
              <c16:uniqueId val="{00000000-12C7-4244-B814-A38FDA73E8B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234.17</c:v>
                </c:pt>
                <c:pt idx="1">
                  <c:v>257.95</c:v>
                </c:pt>
                <c:pt idx="2">
                  <c:v>260.87</c:v>
                </c:pt>
                <c:pt idx="3">
                  <c:v>269.25</c:v>
                </c:pt>
                <c:pt idx="4">
                  <c:v>274.94</c:v>
                </c:pt>
              </c:numCache>
            </c:numRef>
          </c:val>
          <c:smooth val="0"/>
          <c:extLst>
            <c:ext xmlns:c16="http://schemas.microsoft.com/office/drawing/2014/chart" uri="{C3380CC4-5D6E-409C-BE32-E72D297353CC}">
              <c16:uniqueId val="{00000001-12C7-4244-B814-A38FDA73E8B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T37" sqref="T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様似町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A9</v>
      </c>
      <c r="X8" s="43"/>
      <c r="Y8" s="43"/>
      <c r="Z8" s="43"/>
      <c r="AA8" s="43"/>
      <c r="AB8" s="43"/>
      <c r="AC8" s="43"/>
      <c r="AD8" s="43" t="str">
        <f>データ!$M$6</f>
        <v>非設置</v>
      </c>
      <c r="AE8" s="43"/>
      <c r="AF8" s="43"/>
      <c r="AG8" s="43"/>
      <c r="AH8" s="43"/>
      <c r="AI8" s="43"/>
      <c r="AJ8" s="43"/>
      <c r="AK8" s="2"/>
      <c r="AL8" s="44">
        <f>データ!$R$6</f>
        <v>3901</v>
      </c>
      <c r="AM8" s="44"/>
      <c r="AN8" s="44"/>
      <c r="AO8" s="44"/>
      <c r="AP8" s="44"/>
      <c r="AQ8" s="44"/>
      <c r="AR8" s="44"/>
      <c r="AS8" s="44"/>
      <c r="AT8" s="45">
        <f>データ!$S$6</f>
        <v>364.3</v>
      </c>
      <c r="AU8" s="46"/>
      <c r="AV8" s="46"/>
      <c r="AW8" s="46"/>
      <c r="AX8" s="46"/>
      <c r="AY8" s="46"/>
      <c r="AZ8" s="46"/>
      <c r="BA8" s="46"/>
      <c r="BB8" s="47">
        <f>データ!$T$6</f>
        <v>10.71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37.9</v>
      </c>
      <c r="J10" s="46"/>
      <c r="K10" s="46"/>
      <c r="L10" s="46"/>
      <c r="M10" s="46"/>
      <c r="N10" s="46"/>
      <c r="O10" s="80"/>
      <c r="P10" s="47">
        <f>データ!$P$6</f>
        <v>98.96</v>
      </c>
      <c r="Q10" s="47"/>
      <c r="R10" s="47"/>
      <c r="S10" s="47"/>
      <c r="T10" s="47"/>
      <c r="U10" s="47"/>
      <c r="V10" s="47"/>
      <c r="W10" s="44">
        <f>データ!$Q$6</f>
        <v>4950</v>
      </c>
      <c r="X10" s="44"/>
      <c r="Y10" s="44"/>
      <c r="Z10" s="44"/>
      <c r="AA10" s="44"/>
      <c r="AB10" s="44"/>
      <c r="AC10" s="44"/>
      <c r="AD10" s="2"/>
      <c r="AE10" s="2"/>
      <c r="AF10" s="2"/>
      <c r="AG10" s="2"/>
      <c r="AH10" s="2"/>
      <c r="AI10" s="2"/>
      <c r="AJ10" s="2"/>
      <c r="AK10" s="2"/>
      <c r="AL10" s="44">
        <f>データ!$U$6</f>
        <v>3797</v>
      </c>
      <c r="AM10" s="44"/>
      <c r="AN10" s="44"/>
      <c r="AO10" s="44"/>
      <c r="AP10" s="44"/>
      <c r="AQ10" s="44"/>
      <c r="AR10" s="44"/>
      <c r="AS10" s="44"/>
      <c r="AT10" s="45">
        <f>データ!$V$6</f>
        <v>19.97</v>
      </c>
      <c r="AU10" s="46"/>
      <c r="AV10" s="46"/>
      <c r="AW10" s="46"/>
      <c r="AX10" s="46"/>
      <c r="AY10" s="46"/>
      <c r="AZ10" s="46"/>
      <c r="BA10" s="46"/>
      <c r="BB10" s="47">
        <f>データ!$W$6</f>
        <v>190.14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NNfc6geQUtABNzej+Qjq0Kv0J+vXzVMZYTQHGLoMO/EuI7Dra3HaNeLdab4sMTxxVlCrUPrXFwrlnZFk9Bvzw==" saltValue="Wd/TTZLoHSiCfdxPBDxng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16080</v>
      </c>
      <c r="D6" s="20">
        <f t="shared" si="3"/>
        <v>46</v>
      </c>
      <c r="E6" s="20">
        <f t="shared" si="3"/>
        <v>1</v>
      </c>
      <c r="F6" s="20">
        <f t="shared" si="3"/>
        <v>0</v>
      </c>
      <c r="G6" s="20">
        <f t="shared" si="3"/>
        <v>1</v>
      </c>
      <c r="H6" s="20" t="str">
        <f t="shared" si="3"/>
        <v>北海道　様似町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37.9</v>
      </c>
      <c r="P6" s="21">
        <f t="shared" si="3"/>
        <v>98.96</v>
      </c>
      <c r="Q6" s="21">
        <f t="shared" si="3"/>
        <v>4950</v>
      </c>
      <c r="R6" s="21">
        <f t="shared" si="3"/>
        <v>3901</v>
      </c>
      <c r="S6" s="21">
        <f t="shared" si="3"/>
        <v>364.3</v>
      </c>
      <c r="T6" s="21">
        <f t="shared" si="3"/>
        <v>10.71</v>
      </c>
      <c r="U6" s="21">
        <f t="shared" si="3"/>
        <v>3797</v>
      </c>
      <c r="V6" s="21">
        <f t="shared" si="3"/>
        <v>19.97</v>
      </c>
      <c r="W6" s="21">
        <f t="shared" si="3"/>
        <v>190.14</v>
      </c>
      <c r="X6" s="22">
        <f>IF(X7="",NA(),X7)</f>
        <v>102.63</v>
      </c>
      <c r="Y6" s="22">
        <f t="shared" ref="Y6:AG6" si="4">IF(Y7="",NA(),Y7)</f>
        <v>102.02</v>
      </c>
      <c r="Z6" s="22">
        <f t="shared" si="4"/>
        <v>104.37</v>
      </c>
      <c r="AA6" s="22">
        <f t="shared" si="4"/>
        <v>108.08</v>
      </c>
      <c r="AB6" s="22">
        <f t="shared" si="4"/>
        <v>110.78</v>
      </c>
      <c r="AC6" s="22">
        <f t="shared" si="4"/>
        <v>108.22</v>
      </c>
      <c r="AD6" s="22">
        <f t="shared" si="4"/>
        <v>114.22</v>
      </c>
      <c r="AE6" s="22">
        <f t="shared" si="4"/>
        <v>108.19</v>
      </c>
      <c r="AF6" s="22">
        <f t="shared" si="4"/>
        <v>106.93</v>
      </c>
      <c r="AG6" s="22">
        <f t="shared" si="4"/>
        <v>109.12</v>
      </c>
      <c r="AH6" s="21" t="str">
        <f>IF(AH7="","",IF(AH7="-","【-】","【"&amp;SUBSTITUTE(TEXT(AH7,"#,##0.00"),"-","△")&amp;"】"))</f>
        <v>【108.24】</v>
      </c>
      <c r="AI6" s="21">
        <f>IF(AI7="",NA(),AI7)</f>
        <v>0</v>
      </c>
      <c r="AJ6" s="21">
        <f t="shared" ref="AJ6:AR6" si="5">IF(AJ7="",NA(),AJ7)</f>
        <v>0</v>
      </c>
      <c r="AK6" s="21">
        <f t="shared" si="5"/>
        <v>0</v>
      </c>
      <c r="AL6" s="21">
        <f t="shared" si="5"/>
        <v>0</v>
      </c>
      <c r="AM6" s="21">
        <f t="shared" si="5"/>
        <v>0</v>
      </c>
      <c r="AN6" s="22">
        <f t="shared" si="5"/>
        <v>25.29</v>
      </c>
      <c r="AO6" s="22">
        <f t="shared" si="5"/>
        <v>22.71</v>
      </c>
      <c r="AP6" s="22">
        <f t="shared" si="5"/>
        <v>6.17</v>
      </c>
      <c r="AQ6" s="22">
        <f t="shared" si="5"/>
        <v>20.41</v>
      </c>
      <c r="AR6" s="22">
        <f t="shared" si="5"/>
        <v>19.420000000000002</v>
      </c>
      <c r="AS6" s="21" t="str">
        <f>IF(AS7="","",IF(AS7="-","【-】","【"&amp;SUBSTITUTE(TEXT(AS7,"#,##0.00"),"-","△")&amp;"】"))</f>
        <v>【1.50】</v>
      </c>
      <c r="AT6" s="22">
        <f>IF(AT7="",NA(),AT7)</f>
        <v>540.03</v>
      </c>
      <c r="AU6" s="22">
        <f t="shared" ref="AU6:BC6" si="6">IF(AU7="",NA(),AU7)</f>
        <v>590.49</v>
      </c>
      <c r="AV6" s="22">
        <f t="shared" si="6"/>
        <v>742.93</v>
      </c>
      <c r="AW6" s="22">
        <f t="shared" si="6"/>
        <v>1072.9100000000001</v>
      </c>
      <c r="AX6" s="22">
        <f t="shared" si="6"/>
        <v>1373.01</v>
      </c>
      <c r="AY6" s="22">
        <f t="shared" si="6"/>
        <v>348.88</v>
      </c>
      <c r="AZ6" s="22">
        <f t="shared" si="6"/>
        <v>381.07</v>
      </c>
      <c r="BA6" s="22">
        <f t="shared" si="6"/>
        <v>367.4</v>
      </c>
      <c r="BB6" s="22">
        <f t="shared" si="6"/>
        <v>345.42</v>
      </c>
      <c r="BC6" s="22">
        <f t="shared" si="6"/>
        <v>315.60000000000002</v>
      </c>
      <c r="BD6" s="21" t="str">
        <f>IF(BD7="","",IF(BD7="-","【-】","【"&amp;SUBSTITUTE(TEXT(BD7,"#,##0.00"),"-","△")&amp;"】"))</f>
        <v>【243.36】</v>
      </c>
      <c r="BE6" s="22">
        <f>IF(BE7="",NA(),BE7)</f>
        <v>140.28</v>
      </c>
      <c r="BF6" s="22">
        <f t="shared" ref="BF6:BN6" si="7">IF(BF7="",NA(),BF7)</f>
        <v>228.59</v>
      </c>
      <c r="BG6" s="22">
        <f t="shared" si="7"/>
        <v>473.73</v>
      </c>
      <c r="BH6" s="22">
        <f t="shared" si="7"/>
        <v>618.94000000000005</v>
      </c>
      <c r="BI6" s="22">
        <f t="shared" si="7"/>
        <v>964.14</v>
      </c>
      <c r="BJ6" s="22">
        <f t="shared" si="7"/>
        <v>540.38</v>
      </c>
      <c r="BK6" s="22">
        <f t="shared" si="7"/>
        <v>556.47</v>
      </c>
      <c r="BL6" s="22">
        <f t="shared" si="7"/>
        <v>564.99</v>
      </c>
      <c r="BM6" s="22">
        <f t="shared" si="7"/>
        <v>631.39</v>
      </c>
      <c r="BN6" s="22">
        <f t="shared" si="7"/>
        <v>625.11</v>
      </c>
      <c r="BO6" s="21" t="str">
        <f>IF(BO7="","",IF(BO7="-","【-】","【"&amp;SUBSTITUTE(TEXT(BO7,"#,##0.00"),"-","△")&amp;"】"))</f>
        <v>【265.93】</v>
      </c>
      <c r="BP6" s="22">
        <f>IF(BP7="",NA(),BP7)</f>
        <v>78.67</v>
      </c>
      <c r="BQ6" s="22">
        <f t="shared" ref="BQ6:BY6" si="8">IF(BQ7="",NA(),BQ7)</f>
        <v>79.569999999999993</v>
      </c>
      <c r="BR6" s="22">
        <f t="shared" si="8"/>
        <v>73.8</v>
      </c>
      <c r="BS6" s="22">
        <f t="shared" si="8"/>
        <v>72.89</v>
      </c>
      <c r="BT6" s="22">
        <f t="shared" si="8"/>
        <v>72.989999999999995</v>
      </c>
      <c r="BU6" s="22">
        <f t="shared" si="8"/>
        <v>83.22</v>
      </c>
      <c r="BV6" s="22">
        <f t="shared" si="8"/>
        <v>78.67</v>
      </c>
      <c r="BW6" s="22">
        <f t="shared" si="8"/>
        <v>80.56</v>
      </c>
      <c r="BX6" s="22">
        <f t="shared" si="8"/>
        <v>76.55</v>
      </c>
      <c r="BY6" s="22">
        <f t="shared" si="8"/>
        <v>77.739999999999995</v>
      </c>
      <c r="BZ6" s="21" t="str">
        <f>IF(BZ7="","",IF(BZ7="-","【-】","【"&amp;SUBSTITUTE(TEXT(BZ7,"#,##0.00"),"-","△")&amp;"】"))</f>
        <v>【97.82】</v>
      </c>
      <c r="CA6" s="22">
        <f>IF(CA7="",NA(),CA7)</f>
        <v>339.27</v>
      </c>
      <c r="CB6" s="22">
        <f t="shared" ref="CB6:CJ6" si="9">IF(CB7="",NA(),CB7)</f>
        <v>336.41</v>
      </c>
      <c r="CC6" s="22">
        <f t="shared" si="9"/>
        <v>366.66</v>
      </c>
      <c r="CD6" s="22">
        <f t="shared" si="9"/>
        <v>370.4</v>
      </c>
      <c r="CE6" s="22">
        <f t="shared" si="9"/>
        <v>377.09</v>
      </c>
      <c r="CF6" s="22">
        <f t="shared" si="9"/>
        <v>234.17</v>
      </c>
      <c r="CG6" s="22">
        <f t="shared" si="9"/>
        <v>257.95</v>
      </c>
      <c r="CH6" s="22">
        <f t="shared" si="9"/>
        <v>260.87</v>
      </c>
      <c r="CI6" s="22">
        <f t="shared" si="9"/>
        <v>269.25</v>
      </c>
      <c r="CJ6" s="22">
        <f t="shared" si="9"/>
        <v>274.94</v>
      </c>
      <c r="CK6" s="21" t="str">
        <f>IF(CK7="","",IF(CK7="-","【-】","【"&amp;SUBSTITUTE(TEXT(CK7,"#,##0.00"),"-","△")&amp;"】"))</f>
        <v>【177.56】</v>
      </c>
      <c r="CL6" s="22">
        <f>IF(CL7="",NA(),CL7)</f>
        <v>70.38</v>
      </c>
      <c r="CM6" s="22">
        <f t="shared" ref="CM6:CU6" si="10">IF(CM7="",NA(),CM7)</f>
        <v>77.349999999999994</v>
      </c>
      <c r="CN6" s="22">
        <f t="shared" si="10"/>
        <v>77.260000000000005</v>
      </c>
      <c r="CO6" s="22">
        <f t="shared" si="10"/>
        <v>75.64</v>
      </c>
      <c r="CP6" s="22">
        <f t="shared" si="10"/>
        <v>66.86</v>
      </c>
      <c r="CQ6" s="22">
        <f t="shared" si="10"/>
        <v>41.06</v>
      </c>
      <c r="CR6" s="22">
        <f t="shared" si="10"/>
        <v>39.94</v>
      </c>
      <c r="CS6" s="22">
        <f t="shared" si="10"/>
        <v>40.19</v>
      </c>
      <c r="CT6" s="22">
        <f t="shared" si="10"/>
        <v>41.14</v>
      </c>
      <c r="CU6" s="22">
        <f t="shared" si="10"/>
        <v>41.02</v>
      </c>
      <c r="CV6" s="21" t="str">
        <f>IF(CV7="","",IF(CV7="-","【-】","【"&amp;SUBSTITUTE(TEXT(CV7,"#,##0.00"),"-","△")&amp;"】"))</f>
        <v>【59.81】</v>
      </c>
      <c r="CW6" s="22">
        <f>IF(CW7="",NA(),CW7)</f>
        <v>66.099999999999994</v>
      </c>
      <c r="CX6" s="22">
        <f t="shared" ref="CX6:DF6" si="11">IF(CX7="",NA(),CX7)</f>
        <v>59.31</v>
      </c>
      <c r="CY6" s="22">
        <f t="shared" si="11"/>
        <v>57.93</v>
      </c>
      <c r="CZ6" s="22">
        <f t="shared" si="11"/>
        <v>58.96</v>
      </c>
      <c r="DA6" s="22">
        <f t="shared" si="11"/>
        <v>62.92</v>
      </c>
      <c r="DB6" s="22">
        <f t="shared" si="11"/>
        <v>72.42</v>
      </c>
      <c r="DC6" s="22">
        <f t="shared" si="11"/>
        <v>69.41</v>
      </c>
      <c r="DD6" s="22">
        <f t="shared" si="11"/>
        <v>71.52</v>
      </c>
      <c r="DE6" s="22">
        <f t="shared" si="11"/>
        <v>70.42</v>
      </c>
      <c r="DF6" s="22">
        <f t="shared" si="11"/>
        <v>69.900000000000006</v>
      </c>
      <c r="DG6" s="21" t="str">
        <f>IF(DG7="","",IF(DG7="-","【-】","【"&amp;SUBSTITUTE(TEXT(DG7,"#,##0.00"),"-","△")&amp;"】"))</f>
        <v>【89.42】</v>
      </c>
      <c r="DH6" s="22">
        <f>IF(DH7="",NA(),DH7)</f>
        <v>65.25</v>
      </c>
      <c r="DI6" s="22">
        <f t="shared" ref="DI6:DQ6" si="12">IF(DI7="",NA(),DI7)</f>
        <v>63.3</v>
      </c>
      <c r="DJ6" s="22">
        <f t="shared" si="12"/>
        <v>55.5</v>
      </c>
      <c r="DK6" s="22">
        <f t="shared" si="12"/>
        <v>56.7</v>
      </c>
      <c r="DL6" s="22">
        <f t="shared" si="12"/>
        <v>58.55</v>
      </c>
      <c r="DM6" s="22">
        <f t="shared" si="12"/>
        <v>52.73</v>
      </c>
      <c r="DN6" s="22">
        <f t="shared" si="12"/>
        <v>53.25</v>
      </c>
      <c r="DO6" s="22">
        <f t="shared" si="12"/>
        <v>53.4</v>
      </c>
      <c r="DP6" s="22">
        <f t="shared" si="12"/>
        <v>52.14</v>
      </c>
      <c r="DQ6" s="22">
        <f t="shared" si="12"/>
        <v>53.49</v>
      </c>
      <c r="DR6" s="21" t="str">
        <f>IF(DR7="","",IF(DR7="-","【-】","【"&amp;SUBSTITUTE(TEXT(DR7,"#,##0.00"),"-","△")&amp;"】"))</f>
        <v>【52.02】</v>
      </c>
      <c r="DS6" s="22">
        <f>IF(DS7="",NA(),DS7)</f>
        <v>10.79</v>
      </c>
      <c r="DT6" s="22">
        <f t="shared" ref="DT6:EB6" si="13">IF(DT7="",NA(),DT7)</f>
        <v>12.4</v>
      </c>
      <c r="DU6" s="22">
        <f t="shared" si="13"/>
        <v>12.33</v>
      </c>
      <c r="DV6" s="22">
        <f t="shared" si="13"/>
        <v>15.64</v>
      </c>
      <c r="DW6" s="22">
        <f t="shared" si="13"/>
        <v>17.41</v>
      </c>
      <c r="DX6" s="22">
        <f t="shared" si="13"/>
        <v>19.91</v>
      </c>
      <c r="DY6" s="22">
        <f t="shared" si="13"/>
        <v>23.02</v>
      </c>
      <c r="DZ6" s="22">
        <f t="shared" si="13"/>
        <v>21.86</v>
      </c>
      <c r="EA6" s="22">
        <f t="shared" si="13"/>
        <v>21.01</v>
      </c>
      <c r="EB6" s="22">
        <f t="shared" si="13"/>
        <v>21.96</v>
      </c>
      <c r="EC6" s="21" t="str">
        <f>IF(EC7="","",IF(EC7="-","【-】","【"&amp;SUBSTITUTE(TEXT(EC7,"#,##0.00"),"-","△")&amp;"】"))</f>
        <v>【25.37】</v>
      </c>
      <c r="ED6" s="22">
        <f>IF(ED7="",NA(),ED7)</f>
        <v>0.04</v>
      </c>
      <c r="EE6" s="21">
        <f t="shared" ref="EE6:EM6" si="14">IF(EE7="",NA(),EE7)</f>
        <v>0</v>
      </c>
      <c r="EF6" s="22">
        <f t="shared" si="14"/>
        <v>2</v>
      </c>
      <c r="EG6" s="21">
        <f t="shared" si="14"/>
        <v>0</v>
      </c>
      <c r="EH6" s="21">
        <f t="shared" si="14"/>
        <v>0</v>
      </c>
      <c r="EI6" s="22">
        <f t="shared" si="14"/>
        <v>0.81</v>
      </c>
      <c r="EJ6" s="22">
        <f t="shared" si="14"/>
        <v>0.38</v>
      </c>
      <c r="EK6" s="22">
        <f t="shared" si="14"/>
        <v>0.51</v>
      </c>
      <c r="EL6" s="22">
        <f t="shared" si="14"/>
        <v>0.35</v>
      </c>
      <c r="EM6" s="22">
        <f t="shared" si="14"/>
        <v>0.31</v>
      </c>
      <c r="EN6" s="21" t="str">
        <f>IF(EN7="","",IF(EN7="-","【-】","【"&amp;SUBSTITUTE(TEXT(EN7,"#,##0.00"),"-","△")&amp;"】"))</f>
        <v>【0.62】</v>
      </c>
    </row>
    <row r="7" spans="1:144" s="23" customFormat="1" x14ac:dyDescent="0.15">
      <c r="A7" s="15"/>
      <c r="B7" s="24">
        <v>2023</v>
      </c>
      <c r="C7" s="24">
        <v>16080</v>
      </c>
      <c r="D7" s="24">
        <v>46</v>
      </c>
      <c r="E7" s="24">
        <v>1</v>
      </c>
      <c r="F7" s="24">
        <v>0</v>
      </c>
      <c r="G7" s="24">
        <v>1</v>
      </c>
      <c r="H7" s="24" t="s">
        <v>93</v>
      </c>
      <c r="I7" s="24" t="s">
        <v>94</v>
      </c>
      <c r="J7" s="24" t="s">
        <v>95</v>
      </c>
      <c r="K7" s="24" t="s">
        <v>96</v>
      </c>
      <c r="L7" s="24" t="s">
        <v>97</v>
      </c>
      <c r="M7" s="24" t="s">
        <v>98</v>
      </c>
      <c r="N7" s="25" t="s">
        <v>99</v>
      </c>
      <c r="O7" s="25">
        <v>37.9</v>
      </c>
      <c r="P7" s="25">
        <v>98.96</v>
      </c>
      <c r="Q7" s="25">
        <v>4950</v>
      </c>
      <c r="R7" s="25">
        <v>3901</v>
      </c>
      <c r="S7" s="25">
        <v>364.3</v>
      </c>
      <c r="T7" s="25">
        <v>10.71</v>
      </c>
      <c r="U7" s="25">
        <v>3797</v>
      </c>
      <c r="V7" s="25">
        <v>19.97</v>
      </c>
      <c r="W7" s="25">
        <v>190.14</v>
      </c>
      <c r="X7" s="25">
        <v>102.63</v>
      </c>
      <c r="Y7" s="25">
        <v>102.02</v>
      </c>
      <c r="Z7" s="25">
        <v>104.37</v>
      </c>
      <c r="AA7" s="25">
        <v>108.08</v>
      </c>
      <c r="AB7" s="25">
        <v>110.78</v>
      </c>
      <c r="AC7" s="25">
        <v>108.22</v>
      </c>
      <c r="AD7" s="25">
        <v>114.22</v>
      </c>
      <c r="AE7" s="25">
        <v>108.19</v>
      </c>
      <c r="AF7" s="25">
        <v>106.93</v>
      </c>
      <c r="AG7" s="25">
        <v>109.12</v>
      </c>
      <c r="AH7" s="25">
        <v>108.24</v>
      </c>
      <c r="AI7" s="25">
        <v>0</v>
      </c>
      <c r="AJ7" s="25">
        <v>0</v>
      </c>
      <c r="AK7" s="25">
        <v>0</v>
      </c>
      <c r="AL7" s="25">
        <v>0</v>
      </c>
      <c r="AM7" s="25">
        <v>0</v>
      </c>
      <c r="AN7" s="25">
        <v>25.29</v>
      </c>
      <c r="AO7" s="25">
        <v>22.71</v>
      </c>
      <c r="AP7" s="25">
        <v>6.17</v>
      </c>
      <c r="AQ7" s="25">
        <v>20.41</v>
      </c>
      <c r="AR7" s="25">
        <v>19.420000000000002</v>
      </c>
      <c r="AS7" s="25">
        <v>1.5</v>
      </c>
      <c r="AT7" s="25">
        <v>540.03</v>
      </c>
      <c r="AU7" s="25">
        <v>590.49</v>
      </c>
      <c r="AV7" s="25">
        <v>742.93</v>
      </c>
      <c r="AW7" s="25">
        <v>1072.9100000000001</v>
      </c>
      <c r="AX7" s="25">
        <v>1373.01</v>
      </c>
      <c r="AY7" s="25">
        <v>348.88</v>
      </c>
      <c r="AZ7" s="25">
        <v>381.07</v>
      </c>
      <c r="BA7" s="25">
        <v>367.4</v>
      </c>
      <c r="BB7" s="25">
        <v>345.42</v>
      </c>
      <c r="BC7" s="25">
        <v>315.60000000000002</v>
      </c>
      <c r="BD7" s="25">
        <v>243.36</v>
      </c>
      <c r="BE7" s="25">
        <v>140.28</v>
      </c>
      <c r="BF7" s="25">
        <v>228.59</v>
      </c>
      <c r="BG7" s="25">
        <v>473.73</v>
      </c>
      <c r="BH7" s="25">
        <v>618.94000000000005</v>
      </c>
      <c r="BI7" s="25">
        <v>964.14</v>
      </c>
      <c r="BJ7" s="25">
        <v>540.38</v>
      </c>
      <c r="BK7" s="25">
        <v>556.47</v>
      </c>
      <c r="BL7" s="25">
        <v>564.99</v>
      </c>
      <c r="BM7" s="25">
        <v>631.39</v>
      </c>
      <c r="BN7" s="25">
        <v>625.11</v>
      </c>
      <c r="BO7" s="25">
        <v>265.93</v>
      </c>
      <c r="BP7" s="25">
        <v>78.67</v>
      </c>
      <c r="BQ7" s="25">
        <v>79.569999999999993</v>
      </c>
      <c r="BR7" s="25">
        <v>73.8</v>
      </c>
      <c r="BS7" s="25">
        <v>72.89</v>
      </c>
      <c r="BT7" s="25">
        <v>72.989999999999995</v>
      </c>
      <c r="BU7" s="25">
        <v>83.22</v>
      </c>
      <c r="BV7" s="25">
        <v>78.67</v>
      </c>
      <c r="BW7" s="25">
        <v>80.56</v>
      </c>
      <c r="BX7" s="25">
        <v>76.55</v>
      </c>
      <c r="BY7" s="25">
        <v>77.739999999999995</v>
      </c>
      <c r="BZ7" s="25">
        <v>97.82</v>
      </c>
      <c r="CA7" s="25">
        <v>339.27</v>
      </c>
      <c r="CB7" s="25">
        <v>336.41</v>
      </c>
      <c r="CC7" s="25">
        <v>366.66</v>
      </c>
      <c r="CD7" s="25">
        <v>370.4</v>
      </c>
      <c r="CE7" s="25">
        <v>377.09</v>
      </c>
      <c r="CF7" s="25">
        <v>234.17</v>
      </c>
      <c r="CG7" s="25">
        <v>257.95</v>
      </c>
      <c r="CH7" s="25">
        <v>260.87</v>
      </c>
      <c r="CI7" s="25">
        <v>269.25</v>
      </c>
      <c r="CJ7" s="25">
        <v>274.94</v>
      </c>
      <c r="CK7" s="25">
        <v>177.56</v>
      </c>
      <c r="CL7" s="25">
        <v>70.38</v>
      </c>
      <c r="CM7" s="25">
        <v>77.349999999999994</v>
      </c>
      <c r="CN7" s="25">
        <v>77.260000000000005</v>
      </c>
      <c r="CO7" s="25">
        <v>75.64</v>
      </c>
      <c r="CP7" s="25">
        <v>66.86</v>
      </c>
      <c r="CQ7" s="25">
        <v>41.06</v>
      </c>
      <c r="CR7" s="25">
        <v>39.94</v>
      </c>
      <c r="CS7" s="25">
        <v>40.19</v>
      </c>
      <c r="CT7" s="25">
        <v>41.14</v>
      </c>
      <c r="CU7" s="25">
        <v>41.02</v>
      </c>
      <c r="CV7" s="25">
        <v>59.81</v>
      </c>
      <c r="CW7" s="25">
        <v>66.099999999999994</v>
      </c>
      <c r="CX7" s="25">
        <v>59.31</v>
      </c>
      <c r="CY7" s="25">
        <v>57.93</v>
      </c>
      <c r="CZ7" s="25">
        <v>58.96</v>
      </c>
      <c r="DA7" s="25">
        <v>62.92</v>
      </c>
      <c r="DB7" s="25">
        <v>72.42</v>
      </c>
      <c r="DC7" s="25">
        <v>69.41</v>
      </c>
      <c r="DD7" s="25">
        <v>71.52</v>
      </c>
      <c r="DE7" s="25">
        <v>70.42</v>
      </c>
      <c r="DF7" s="25">
        <v>69.900000000000006</v>
      </c>
      <c r="DG7" s="25">
        <v>89.42</v>
      </c>
      <c r="DH7" s="25">
        <v>65.25</v>
      </c>
      <c r="DI7" s="25">
        <v>63.3</v>
      </c>
      <c r="DJ7" s="25">
        <v>55.5</v>
      </c>
      <c r="DK7" s="25">
        <v>56.7</v>
      </c>
      <c r="DL7" s="25">
        <v>58.55</v>
      </c>
      <c r="DM7" s="25">
        <v>52.73</v>
      </c>
      <c r="DN7" s="25">
        <v>53.25</v>
      </c>
      <c r="DO7" s="25">
        <v>53.4</v>
      </c>
      <c r="DP7" s="25">
        <v>52.14</v>
      </c>
      <c r="DQ7" s="25">
        <v>53.49</v>
      </c>
      <c r="DR7" s="25">
        <v>52.02</v>
      </c>
      <c r="DS7" s="25">
        <v>10.79</v>
      </c>
      <c r="DT7" s="25">
        <v>12.4</v>
      </c>
      <c r="DU7" s="25">
        <v>12.33</v>
      </c>
      <c r="DV7" s="25">
        <v>15.64</v>
      </c>
      <c r="DW7" s="25">
        <v>17.41</v>
      </c>
      <c r="DX7" s="25">
        <v>19.91</v>
      </c>
      <c r="DY7" s="25">
        <v>23.02</v>
      </c>
      <c r="DZ7" s="25">
        <v>21.86</v>
      </c>
      <c r="EA7" s="25">
        <v>21.01</v>
      </c>
      <c r="EB7" s="25">
        <v>21.96</v>
      </c>
      <c r="EC7" s="25">
        <v>25.37</v>
      </c>
      <c r="ED7" s="25">
        <v>0.04</v>
      </c>
      <c r="EE7" s="25">
        <v>0</v>
      </c>
      <c r="EF7" s="25">
        <v>2</v>
      </c>
      <c r="EG7" s="25">
        <v>0</v>
      </c>
      <c r="EH7" s="25">
        <v>0</v>
      </c>
      <c r="EI7" s="25">
        <v>0.81</v>
      </c>
      <c r="EJ7" s="25">
        <v>0.38</v>
      </c>
      <c r="EK7" s="25">
        <v>0.51</v>
      </c>
      <c r="EL7" s="25">
        <v>0.35</v>
      </c>
      <c r="EM7" s="25">
        <v>0.31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SN2019026</cp:lastModifiedBy>
  <cp:lastPrinted>2025-01-28T04:53:12Z</cp:lastPrinted>
  <dcterms:created xsi:type="dcterms:W3CDTF">2024-12-11T04:53:34Z</dcterms:created>
  <dcterms:modified xsi:type="dcterms:W3CDTF">2025-01-28T05:01:38Z</dcterms:modified>
  <cp:category/>
</cp:coreProperties>
</file>