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SN2019023\Desktop\〆1.30【経営比較分析表】R4様似町\"/>
    </mc:Choice>
  </mc:AlternateContent>
  <xr:revisionPtr revIDLastSave="0" documentId="13_ncr:1_{326E8148-9163-48F0-BF5E-B445C1F5D01B}" xr6:coauthVersionLast="45" xr6:coauthVersionMax="45" xr10:uidLastSave="{00000000-0000-0000-0000-000000000000}"/>
  <workbookProtection workbookAlgorithmName="SHA-512" workbookHashValue="gKHPT1amAUWXcefxh2T8VQDD1uX86jF91lgbdKUZjFLhAnfK7BTaPP1/EEM06pQELjyo8GaL1LKY12uSsQQhng==" workbookSaltValue="8rUvHGb9DA2uSSZSynwQyA==" workbookSpinCount="100000" lockStructure="1"/>
  <bookViews>
    <workbookView xWindow="-108" yWindow="-108" windowWidth="23256" windowHeight="1272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E86" i="4"/>
  <c r="AL10" i="4"/>
  <c r="AD10" i="4"/>
  <c r="P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<sst xmlns="http://schemas.openxmlformats.org/spreadsheetml/2006/main" count="236" uniqueCount="120">
  <si>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</si>
  <si>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</si>
  <si>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</si>
  <si>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</si>
  <si>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</si>
  <si>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</si>
  <si>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</si>
  <si>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</si>
  <si>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</si>
  <si>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</si>
  <si>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</si>
  <si>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</si>
  <si>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</si>
  <si>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</si>
  <si>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</si>
  <si>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</si>
  <si>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</si>
  <si>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</si>
  <si>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</si>
  <si>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</si>
  <si>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</si>
  <si>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</si>
  <si>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</si>
  <si>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</si>
  <si>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</si>
  <si>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</si>
  <si>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</si>
  <si>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</si>
  <si>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</si>
  <si>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</si>
  <si>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</si>
  <si>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</si>
  <si>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</si>
  <si>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</si>
  <si>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</si>
  <si>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</si>
  <si>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</si>
  <si>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</si>
  <si>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</si>
  <si>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</si>
  <si>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</si>
  <si>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</si>
  <si>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</si>
  <si>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</si>
  <si>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</si>
  <si>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</si>
  <si>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</si>
  <si>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</si>
  <si>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</si>
  <si>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</si>
  <si>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</si>
  <si>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</si>
  <si>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</si>
  <si>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</si>
  <si>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</si>
  <si>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</si>
  <si>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</si>
  <si>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</si>
  <si>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</si>
  <si>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</si>
  <si>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</si>
  <si>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</si>
  <si>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</si>
  <si>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</si>
  <si>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</si>
  <si>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</si>
  <si>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</si>
  <si>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</si>
  <si>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</si>
  <si>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</si>
  <si>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</si>
  <si>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</si>
  <si>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</si>
  <si>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</si>
  <si>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</si>
  <si>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</si>
  <si>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</si>
  <si>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</si>
  <si>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</si>
  <si>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</si>
  <si>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</si>
  <si>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</si>
  <si>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</si>
  <si>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</si>
  <si>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</si>
  <si>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</si>
  <si>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</si>
  <si>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</si>
  <si>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</si>
  <si>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</si>
  <si>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</si>
  <si>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</si>
  <si>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</si>
  <si>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</si>
  <si>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</si>
  <si>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</si>
  <si>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</si>
  <si>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</si>
  <si>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様似町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</si>
  <si>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</si>
  <si>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</si>
  <si>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</si>
  <si>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</si>
  <si>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</si>
  <si>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</si>
  <si>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</si>
  <si>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</si>
  <si>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</si>
  <si>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</si>
  <si>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</si>
  <si>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</si>
  <si>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</si>
  <si>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</si>
  <si>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</si>
  <si>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</si>
  <si>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</si>
  <si>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</si>
  <si>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①改善傾向だが、引き続き経営改善を図っていく
必要がある。
④類似団体と比較して大幅に高い比率となっている。
⑤類似団体と比較して低い比率となっている。
⑥類似団体と比較して高い原価となっている。
⑦類似団体と比較して高い利用率で推移している。
⑧減少傾向だが、類似団体と比較して高い数値となっている。
以上のことから、類似団体と比較して、水洗化率は高く、利用率も少し高い値となっているが、経営の健全性・効率化は非常に厳しい状況である。
令和6年4月より公営企業会計化移行の準備を進めている。</t>
    <rPh sb="1" eb="3">
      <t>カイゼン</t>
    </rPh>
    <rPh sb="3" eb="5">
      <t>ケイコウ</t>
    </rPh>
    <rPh sb="8" eb="9">
      <t>ヒ</t>
    </rPh>
    <rPh sb="10" eb="11">
      <t>ツヅ</t>
    </rPh>
    <rPh sb="12" eb="14">
      <t>ケイエイ</t>
    </rPh>
    <rPh sb="14" eb="16">
      <t>カイゼン</t>
    </rPh>
    <rPh sb="17" eb="18">
      <t>ハカ</t>
    </rPh>
    <rPh sb="23" eb="25">
      <t>ヒツヨウ</t>
    </rPh>
    <rPh sb="31" eb="33">
      <t>ルイジ</t>
    </rPh>
    <rPh sb="33" eb="35">
      <t>ダンタイ</t>
    </rPh>
    <rPh sb="36" eb="38">
      <t>ヒカク</t>
    </rPh>
    <rPh sb="40" eb="42">
      <t>オオハバ</t>
    </rPh>
    <rPh sb="43" eb="44">
      <t>タカ</t>
    </rPh>
    <rPh sb="45" eb="47">
      <t>ヒリツ</t>
    </rPh>
    <rPh sb="56" eb="58">
      <t>ルイジ</t>
    </rPh>
    <rPh sb="58" eb="60">
      <t>ダンタイ</t>
    </rPh>
    <rPh sb="61" eb="63">
      <t>ヒカク</t>
    </rPh>
    <rPh sb="65" eb="66">
      <t>ヒク</t>
    </rPh>
    <rPh sb="67" eb="69">
      <t>ヒリツ</t>
    </rPh>
    <rPh sb="78" eb="80">
      <t>ルイジ</t>
    </rPh>
    <rPh sb="80" eb="82">
      <t>ダンタイ</t>
    </rPh>
    <rPh sb="83" eb="85">
      <t>ヒカク</t>
    </rPh>
    <rPh sb="87" eb="88">
      <t>タカ</t>
    </rPh>
    <rPh sb="89" eb="91">
      <t>ゲンカ</t>
    </rPh>
    <rPh sb="100" eb="102">
      <t>ルイジ</t>
    </rPh>
    <rPh sb="102" eb="104">
      <t>ダンタイ</t>
    </rPh>
    <rPh sb="105" eb="107">
      <t>ヒカク</t>
    </rPh>
    <rPh sb="109" eb="110">
      <t>タカ</t>
    </rPh>
    <rPh sb="111" eb="114">
      <t>リヨウリツ</t>
    </rPh>
    <rPh sb="115" eb="117">
      <t>スイイ</t>
    </rPh>
    <rPh sb="124" eb="126">
      <t>ゲンショウ</t>
    </rPh>
    <rPh sb="126" eb="128">
      <t>ケイコウ</t>
    </rPh>
    <rPh sb="131" eb="133">
      <t>ルイジ</t>
    </rPh>
    <rPh sb="133" eb="135">
      <t>ダンタイ</t>
    </rPh>
    <rPh sb="136" eb="138">
      <t>ヒカク</t>
    </rPh>
    <rPh sb="140" eb="141">
      <t>タカ</t>
    </rPh>
    <rPh sb="142" eb="144">
      <t>スウチ</t>
    </rPh>
    <rPh sb="153" eb="155">
      <t>イジョウ</t>
    </rPh>
    <rPh sb="161" eb="163">
      <t>ルイジ</t>
    </rPh>
    <rPh sb="163" eb="165">
      <t>ダンタイ</t>
    </rPh>
    <rPh sb="166" eb="168">
      <t>ヒカク</t>
    </rPh>
    <rPh sb="171" eb="174">
      <t>スイセンカ</t>
    </rPh>
    <rPh sb="174" eb="175">
      <t>リツ</t>
    </rPh>
    <rPh sb="176" eb="177">
      <t>タカ</t>
    </rPh>
    <rPh sb="179" eb="182">
      <t>リヨウリツ</t>
    </rPh>
    <rPh sb="183" eb="184">
      <t>スコ</t>
    </rPh>
    <rPh sb="185" eb="186">
      <t>タカ</t>
    </rPh>
    <rPh sb="187" eb="188">
      <t>アタイ</t>
    </rPh>
    <rPh sb="196" eb="198">
      <t>ケイエイ</t>
    </rPh>
    <rPh sb="199" eb="202">
      <t>ケンゼンセイ</t>
    </rPh>
    <rPh sb="203" eb="206">
      <t>コウリツカ</t>
    </rPh>
    <rPh sb="207" eb="209">
      <t>ヒジョウ</t>
    </rPh>
    <rPh sb="210" eb="211">
      <t>キビ</t>
    </rPh>
    <rPh sb="213" eb="215">
      <t>ジョウキョウ</t>
    </rPh>
    <rPh sb="221" eb="223">
      <t>レイワ</t>
    </rPh>
    <rPh sb="224" eb="225">
      <t>ネン</t>
    </rPh>
    <rPh sb="226" eb="227">
      <t>ツキ</t>
    </rPh>
    <rPh sb="229" eb="235">
      <t>コウエイキギョウカイケイ</t>
    </rPh>
    <rPh sb="236" eb="238">
      <t>イコウ</t>
    </rPh>
    <rPh sb="239" eb="241">
      <t>ジュンビ</t>
    </rPh>
    <rPh sb="242" eb="243">
      <t>スス</t>
    </rPh>
    <phoneticPr fontId="4"/>
  </si>
  <si>
    <t>処理場については令和２年度策定のストックマネジメント計画により令和３年度～令和７年度に外壁・建築電気・電気設備の更新を実施している。
管渠については、法定耐用年数が未経過のため、計画的な更新が必要な時期とはなっていないが、
不明水の侵入が著しく多いため、管渠内カメラ調
査を実施している。</t>
    <rPh sb="0" eb="3">
      <t>ショリジョウ</t>
    </rPh>
    <rPh sb="8" eb="10">
      <t>レイワ</t>
    </rPh>
    <rPh sb="11" eb="12">
      <t>ネン</t>
    </rPh>
    <rPh sb="12" eb="13">
      <t>ド</t>
    </rPh>
    <rPh sb="13" eb="15">
      <t>サクテイ</t>
    </rPh>
    <rPh sb="26" eb="28">
      <t>ケイカク</t>
    </rPh>
    <rPh sb="31" eb="33">
      <t>レイワ</t>
    </rPh>
    <rPh sb="34" eb="35">
      <t>ネン</t>
    </rPh>
    <rPh sb="35" eb="36">
      <t>ド</t>
    </rPh>
    <rPh sb="37" eb="39">
      <t>レイワ</t>
    </rPh>
    <rPh sb="40" eb="41">
      <t>ネン</t>
    </rPh>
    <rPh sb="41" eb="42">
      <t>ド</t>
    </rPh>
    <rPh sb="43" eb="45">
      <t>ガイヘキ</t>
    </rPh>
    <rPh sb="46" eb="48">
      <t>ケンチク</t>
    </rPh>
    <rPh sb="48" eb="50">
      <t>デンキ</t>
    </rPh>
    <rPh sb="51" eb="53">
      <t>デンキ</t>
    </rPh>
    <rPh sb="53" eb="55">
      <t>セツビ</t>
    </rPh>
    <rPh sb="56" eb="58">
      <t>コウシン</t>
    </rPh>
    <rPh sb="59" eb="61">
      <t>ジッシ</t>
    </rPh>
    <rPh sb="67" eb="68">
      <t>カン</t>
    </rPh>
    <rPh sb="68" eb="69">
      <t>キョ</t>
    </rPh>
    <rPh sb="75" eb="77">
      <t>ホウテイ</t>
    </rPh>
    <rPh sb="77" eb="79">
      <t>タイヨウ</t>
    </rPh>
    <rPh sb="79" eb="81">
      <t>ネンスウ</t>
    </rPh>
    <rPh sb="82" eb="83">
      <t>ミ</t>
    </rPh>
    <rPh sb="83" eb="85">
      <t>ケイカ</t>
    </rPh>
    <rPh sb="89" eb="92">
      <t>ケイカクテキ</t>
    </rPh>
    <rPh sb="93" eb="95">
      <t>コウシン</t>
    </rPh>
    <rPh sb="96" eb="98">
      <t>ヒツヨウ</t>
    </rPh>
    <rPh sb="99" eb="101">
      <t>ジキ</t>
    </rPh>
    <rPh sb="112" eb="114">
      <t>フメイ</t>
    </rPh>
    <rPh sb="114" eb="115">
      <t>スイ</t>
    </rPh>
    <rPh sb="116" eb="118">
      <t>シンニュウ</t>
    </rPh>
    <rPh sb="119" eb="120">
      <t>イチジル</t>
    </rPh>
    <rPh sb="122" eb="123">
      <t>オオ</t>
    </rPh>
    <rPh sb="127" eb="129">
      <t>カンキョ</t>
    </rPh>
    <rPh sb="129" eb="130">
      <t>ナイ</t>
    </rPh>
    <rPh sb="137" eb="139">
      <t>ジッシ</t>
    </rPh>
    <phoneticPr fontId="4"/>
  </si>
  <si>
    <t xml:space="preserve">経費の多くを使用料収入以外で賄っている状況であり、現状では大幅な改善は見込めない。
平成１１年３月供用開始以来、大きな事故もなく事業を進めているが、今後は老朽化に伴う改築更新費の増加、人口減少による使用料収入の減少、技術者確保等の問題を改善する必要がある。
</t>
    <rPh sb="0" eb="2">
      <t>ケイヒ</t>
    </rPh>
    <rPh sb="3" eb="4">
      <t>オオ</t>
    </rPh>
    <rPh sb="6" eb="9">
      <t>シヨウリョウ</t>
    </rPh>
    <rPh sb="9" eb="11">
      <t>シュウニュウ</t>
    </rPh>
    <rPh sb="11" eb="13">
      <t>イガイ</t>
    </rPh>
    <rPh sb="14" eb="15">
      <t>マカナ</t>
    </rPh>
    <rPh sb="19" eb="21">
      <t>ジョウキョウ</t>
    </rPh>
    <rPh sb="25" eb="27">
      <t>ゲンジョウ</t>
    </rPh>
    <rPh sb="29" eb="31">
      <t>オオハバ</t>
    </rPh>
    <rPh sb="32" eb="34">
      <t>カイゼン</t>
    </rPh>
    <rPh sb="35" eb="37">
      <t>ミコ</t>
    </rPh>
    <rPh sb="42" eb="44">
      <t>ヘイセイ</t>
    </rPh>
    <rPh sb="46" eb="47">
      <t>ネン</t>
    </rPh>
    <rPh sb="48" eb="49">
      <t>ツキ</t>
    </rPh>
    <rPh sb="49" eb="51">
      <t>キョウヨウ</t>
    </rPh>
    <rPh sb="51" eb="53">
      <t>カイシ</t>
    </rPh>
    <rPh sb="53" eb="55">
      <t>イライ</t>
    </rPh>
    <rPh sb="56" eb="57">
      <t>オオ</t>
    </rPh>
    <rPh sb="59" eb="61">
      <t>ジコ</t>
    </rPh>
    <rPh sb="64" eb="66">
      <t>ジギョウ</t>
    </rPh>
    <rPh sb="67" eb="68">
      <t>スス</t>
    </rPh>
    <rPh sb="74" eb="76">
      <t>コンゴ</t>
    </rPh>
    <rPh sb="77" eb="80">
      <t>ロウキュウカ</t>
    </rPh>
    <rPh sb="81" eb="82">
      <t>トモナ</t>
    </rPh>
    <rPh sb="83" eb="85">
      <t>カイチク</t>
    </rPh>
    <rPh sb="85" eb="87">
      <t>コウシン</t>
    </rPh>
    <rPh sb="87" eb="88">
      <t>ヒ</t>
    </rPh>
    <rPh sb="89" eb="91">
      <t>ゾウカ</t>
    </rPh>
    <rPh sb="92" eb="94">
      <t>ジンコウ</t>
    </rPh>
    <rPh sb="94" eb="96">
      <t>ゲンショウ</t>
    </rPh>
    <rPh sb="99" eb="102">
      <t>シヨウリョウ</t>
    </rPh>
    <rPh sb="102" eb="104">
      <t>シュウニュウ</t>
    </rPh>
    <rPh sb="105" eb="107">
      <t>ゲンショウ</t>
    </rPh>
    <rPh sb="108" eb="111">
      <t>ギジュツシャ</t>
    </rPh>
    <rPh sb="111" eb="113">
      <t>カクホ</t>
    </rPh>
    <rPh sb="113" eb="114">
      <t>ナド</t>
    </rPh>
    <rPh sb="115" eb="117">
      <t>モンダイ</t>
    </rPh>
    <rPh sb="118" eb="120">
      <t>カイゼン</t>
    </rPh>
    <rPh sb="122" eb="12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</si>
</sst>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8F-4653-992D-3AFD6E355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0.36</c:v>
                </c:pt>
                <c:pt idx="2">
                  <c:v>0.39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8F-4653-992D-3AFD6E355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46.38</c:v>
                </c:pt>
                <c:pt idx="1">
                  <c:v>46.26</c:v>
                </c:pt>
                <c:pt idx="2">
                  <c:v>46.26</c:v>
                </c:pt>
                <c:pt idx="3">
                  <c:v>49.57</c:v>
                </c:pt>
                <c:pt idx="4">
                  <c:v>52.41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3-45E7-9723-89F769E00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42.56</c:v>
                </c:pt>
                <c:pt idx="1">
                  <c:v>42.47</c:v>
                </c:pt>
                <c:pt idx="2">
                  <c:v>42.4</c:v>
                </c:pt>
                <c:pt idx="3">
                  <c:v>42.28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43-45E7-9723-89F769E00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89.07</c:v>
                </c:pt>
                <c:pt idx="1">
                  <c:v>89.14</c:v>
                </c:pt>
                <c:pt idx="2">
                  <c:v>89.04</c:v>
                </c:pt>
                <c:pt idx="3">
                  <c:v>88.73</c:v>
                </c:pt>
                <c:pt idx="4">
                  <c:v>88.54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9-470A-AE6A-54564ABCB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83.32</c:v>
                </c:pt>
                <c:pt idx="1">
                  <c:v>83.75</c:v>
                </c:pt>
                <c:pt idx="2">
                  <c:v>84.19</c:v>
                </c:pt>
                <c:pt idx="3">
                  <c:v>84.34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9-470A-AE6A-54564ABCB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82.78</c:v>
                </c:pt>
                <c:pt idx="1">
                  <c:v>85.76</c:v>
                </c:pt>
                <c:pt idx="2">
                  <c:v>88.07</c:v>
                </c:pt>
                <c:pt idx="3">
                  <c:v>85.92</c:v>
                </c:pt>
                <c:pt idx="4">
                  <c:v>80.42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7-45F4-B467-FC93225CD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67-45F4-B467-FC93225CD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D-434C-A5B5-5A79A0AEB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5D-434C-A5B5-5A79A0AEB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C-4ABD-9D9B-D950323F9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5C-4ABD-9D9B-D950323F9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9-4D99-8590-7872FAF67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B9-4D99-8590-7872FAF67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2-45B7-BA47-86788F01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F2-45B7-BA47-86788F01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2427.0100000000002</c:v>
                </c:pt>
                <c:pt idx="1">
                  <c:v>2471.9899999999998</c:v>
                </c:pt>
                <c:pt idx="2">
                  <c:v>2146.88</c:v>
                </c:pt>
                <c:pt idx="3">
                  <c:v>1891.15</c:v>
                </c:pt>
                <c:pt idx="4">
                  <c:v>1821.1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6-4AF0-A067-1AF5126D2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1194.1500000000001</c:v>
                </c:pt>
                <c:pt idx="1">
                  <c:v>1206.79</c:v>
                </c:pt>
                <c:pt idx="2">
                  <c:v>1258.43</c:v>
                </c:pt>
                <c:pt idx="3">
                  <c:v>1163.75</c:v>
                </c:pt>
                <c:pt idx="4">
                  <c:v>1195.47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6-4AF0-A067-1AF5126D2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53.87</c:v>
                </c:pt>
                <c:pt idx="1">
                  <c:v>58.96</c:v>
                </c:pt>
                <c:pt idx="2">
                  <c:v>64.58</c:v>
                </c:pt>
                <c:pt idx="3">
                  <c:v>59.95</c:v>
                </c:pt>
                <c:pt idx="4">
                  <c:v>49.6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1-4B93-84E4-4A2F6DF71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72.260000000000005</c:v>
                </c:pt>
                <c:pt idx="1">
                  <c:v>71.84</c:v>
                </c:pt>
                <c:pt idx="2">
                  <c:v>73.36</c:v>
                </c:pt>
                <c:pt idx="3">
                  <c:v>72.599999999999994</c:v>
                </c:pt>
                <c:pt idx="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B1-4B93-84E4-4A2F6DF71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374.71</c:v>
                </c:pt>
                <c:pt idx="1">
                  <c:v>339.06</c:v>
                </c:pt>
                <c:pt idx="2">
                  <c:v>311.67</c:v>
                </c:pt>
                <c:pt idx="3">
                  <c:v>334.87</c:v>
                </c:pt>
                <c:pt idx="4">
                  <c:v>403.67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E-4C5D-A567-088B2E6B7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230.02</c:v>
                </c:pt>
                <c:pt idx="1">
                  <c:v>228.47</c:v>
                </c:pt>
                <c:pt idx="2">
                  <c:v>224.88</c:v>
                </c:pt>
                <c:pt idx="3">
                  <c:v>228.64</c:v>
                </c:pt>
                <c:pt idx="4">
                  <c:v>239.46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9E-4C5D-A567-088B2E6B7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E1" zoomScaleNormal="100" workbookViewId="0">
      <selection activeCell="CI72" sqref="CI7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北海道　様似町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特定環境保全公共下水道</v>
      </c>
      <c r="Q8" s="35"/>
      <c r="R8" s="35"/>
      <c r="S8" s="35"/>
      <c r="T8" s="35"/>
      <c r="U8" s="35"/>
      <c r="V8" s="35"/>
      <c r="W8" s="35" t="str">
        <f>データ!L6</f>
        <v>D2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3983</v>
      </c>
      <c r="AM8" s="37"/>
      <c r="AN8" s="37"/>
      <c r="AO8" s="37"/>
      <c r="AP8" s="37"/>
      <c r="AQ8" s="37"/>
      <c r="AR8" s="37"/>
      <c r="AS8" s="37"/>
      <c r="AT8" s="38">
        <f>データ!T6</f>
        <v>364.3</v>
      </c>
      <c r="AU8" s="38"/>
      <c r="AV8" s="38"/>
      <c r="AW8" s="38"/>
      <c r="AX8" s="38"/>
      <c r="AY8" s="38"/>
      <c r="AZ8" s="38"/>
      <c r="BA8" s="38"/>
      <c r="BB8" s="38">
        <f>データ!U6</f>
        <v>10.93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76.22</v>
      </c>
      <c r="Q10" s="38"/>
      <c r="R10" s="38"/>
      <c r="S10" s="38"/>
      <c r="T10" s="38"/>
      <c r="U10" s="38"/>
      <c r="V10" s="38"/>
      <c r="W10" s="38">
        <f>データ!Q6</f>
        <v>70.77</v>
      </c>
      <c r="X10" s="38"/>
      <c r="Y10" s="38"/>
      <c r="Z10" s="38"/>
      <c r="AA10" s="38"/>
      <c r="AB10" s="38"/>
      <c r="AC10" s="38"/>
      <c r="AD10" s="37">
        <f>データ!R6</f>
        <v>3960</v>
      </c>
      <c r="AE10" s="37"/>
      <c r="AF10" s="37"/>
      <c r="AG10" s="37"/>
      <c r="AH10" s="37"/>
      <c r="AI10" s="37"/>
      <c r="AJ10" s="37"/>
      <c r="AK10" s="2"/>
      <c r="AL10" s="37">
        <f>データ!V6</f>
        <v>3010</v>
      </c>
      <c r="AM10" s="37"/>
      <c r="AN10" s="37"/>
      <c r="AO10" s="37"/>
      <c r="AP10" s="37"/>
      <c r="AQ10" s="37"/>
      <c r="AR10" s="37"/>
      <c r="AS10" s="37"/>
      <c r="AT10" s="38">
        <f>データ!W6</f>
        <v>1.82</v>
      </c>
      <c r="AU10" s="38"/>
      <c r="AV10" s="38"/>
      <c r="AW10" s="38"/>
      <c r="AX10" s="38"/>
      <c r="AY10" s="38"/>
      <c r="AZ10" s="38"/>
      <c r="BA10" s="38"/>
      <c r="BB10" s="38">
        <f>データ!X6</f>
        <v>1653.85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118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2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119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2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【1,182.11】</v>
      </c>
      <c r="I86" s="12" t="str">
        <f>データ!CA6</f>
        <v>【73.78】</v>
      </c>
      <c r="J86" s="12" t="str">
        <f>データ!CL6</f>
        <v>【220.62】</v>
      </c>
      <c r="K86" s="12" t="str">
        <f>データ!CW6</f>
        <v>【42.22】</v>
      </c>
      <c r="L86" s="12" t="str">
        <f>データ!DH6</f>
        <v>【85.67】</v>
      </c>
      <c r="M86" s="12" t="s">
        <v>44</v>
      </c>
      <c r="N86" s="12" t="s">
        <v>44</v>
      </c>
      <c r="O86" s="12" t="str">
        <f>データ!EO6</f>
        <v>【0.13】</v>
      </c>
    </row>
  </sheetData>
  <sheetProtection algorithmName="SHA-512" hashValue="rgGrIMfTDeLYECMD1yL93eL6Qg6vIfxUc1basIG3YwvFj4Ml6+Q9CChjsATB+7a3QgovOVEofZcav4r/bYrkNg==" saltValue="N0n7eJqIbM5LCu6sGS7hU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2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2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2">
      <c r="A6" s="14" t="s">
        <v>97</v>
      </c>
      <c r="B6" s="19">
        <f>B7</f>
        <v>2022</v>
      </c>
      <c r="C6" s="19">
        <f t="shared" ref="C6:X6" si="3">C7</f>
        <v>16080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北海道　様似町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76.22</v>
      </c>
      <c r="Q6" s="20">
        <f t="shared" si="3"/>
        <v>70.77</v>
      </c>
      <c r="R6" s="20">
        <f t="shared" si="3"/>
        <v>3960</v>
      </c>
      <c r="S6" s="20">
        <f t="shared" si="3"/>
        <v>3983</v>
      </c>
      <c r="T6" s="20">
        <f t="shared" si="3"/>
        <v>364.3</v>
      </c>
      <c r="U6" s="20">
        <f t="shared" si="3"/>
        <v>10.93</v>
      </c>
      <c r="V6" s="20">
        <f t="shared" si="3"/>
        <v>3010</v>
      </c>
      <c r="W6" s="20">
        <f t="shared" si="3"/>
        <v>1.82</v>
      </c>
      <c r="X6" s="20">
        <f t="shared" si="3"/>
        <v>1653.85</v>
      </c>
      <c r="Y6" s="21">
        <f>IF(Y7="",NA(),Y7)</f>
        <v>82.78</v>
      </c>
      <c r="Z6" s="21">
        <f t="shared" ref="Z6:AH6" si="4">IF(Z7="",NA(),Z7)</f>
        <v>85.76</v>
      </c>
      <c r="AA6" s="21">
        <f t="shared" si="4"/>
        <v>88.07</v>
      </c>
      <c r="AB6" s="21">
        <f t="shared" si="4"/>
        <v>85.92</v>
      </c>
      <c r="AC6" s="21">
        <f t="shared" si="4"/>
        <v>80.42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2427.0100000000002</v>
      </c>
      <c r="BG6" s="21">
        <f t="shared" ref="BG6:BO6" si="7">IF(BG7="",NA(),BG7)</f>
        <v>2471.9899999999998</v>
      </c>
      <c r="BH6" s="21">
        <f t="shared" si="7"/>
        <v>2146.88</v>
      </c>
      <c r="BI6" s="21">
        <f t="shared" si="7"/>
        <v>1891.15</v>
      </c>
      <c r="BJ6" s="21">
        <f t="shared" si="7"/>
        <v>1821.1</v>
      </c>
      <c r="BK6" s="21">
        <f t="shared" si="7"/>
        <v>1194.1500000000001</v>
      </c>
      <c r="BL6" s="21">
        <f t="shared" si="7"/>
        <v>1206.79</v>
      </c>
      <c r="BM6" s="21">
        <f t="shared" si="7"/>
        <v>1258.43</v>
      </c>
      <c r="BN6" s="21">
        <f t="shared" si="7"/>
        <v>1163.75</v>
      </c>
      <c r="BO6" s="21">
        <f t="shared" si="7"/>
        <v>1195.47</v>
      </c>
      <c r="BP6" s="20" t="str">
        <f>IF(BP7="","",IF(BP7="-","【-】","【"&amp;SUBSTITUTE(TEXT(BP7,"#,##0.00"),"-","△")&amp;"】"))</f>
        <v>【1,182.11】</v>
      </c>
      <c r="BQ6" s="21">
        <f>IF(BQ7="",NA(),BQ7)</f>
        <v>53.87</v>
      </c>
      <c r="BR6" s="21">
        <f t="shared" ref="BR6:BZ6" si="8">IF(BR7="",NA(),BR7)</f>
        <v>58.96</v>
      </c>
      <c r="BS6" s="21">
        <f t="shared" si="8"/>
        <v>64.58</v>
      </c>
      <c r="BT6" s="21">
        <f t="shared" si="8"/>
        <v>59.95</v>
      </c>
      <c r="BU6" s="21">
        <f t="shared" si="8"/>
        <v>49.6</v>
      </c>
      <c r="BV6" s="21">
        <f t="shared" si="8"/>
        <v>72.260000000000005</v>
      </c>
      <c r="BW6" s="21">
        <f t="shared" si="8"/>
        <v>71.84</v>
      </c>
      <c r="BX6" s="21">
        <f t="shared" si="8"/>
        <v>73.36</v>
      </c>
      <c r="BY6" s="21">
        <f t="shared" si="8"/>
        <v>72.599999999999994</v>
      </c>
      <c r="BZ6" s="21">
        <f t="shared" si="8"/>
        <v>69.430000000000007</v>
      </c>
      <c r="CA6" s="20" t="str">
        <f>IF(CA7="","",IF(CA7="-","【-】","【"&amp;SUBSTITUTE(TEXT(CA7,"#,##0.00"),"-","△")&amp;"】"))</f>
        <v>【73.78】</v>
      </c>
      <c r="CB6" s="21">
        <f>IF(CB7="",NA(),CB7)</f>
        <v>374.71</v>
      </c>
      <c r="CC6" s="21">
        <f t="shared" ref="CC6:CK6" si="9">IF(CC7="",NA(),CC7)</f>
        <v>339.06</v>
      </c>
      <c r="CD6" s="21">
        <f t="shared" si="9"/>
        <v>311.67</v>
      </c>
      <c r="CE6" s="21">
        <f t="shared" si="9"/>
        <v>334.87</v>
      </c>
      <c r="CF6" s="21">
        <f t="shared" si="9"/>
        <v>403.67</v>
      </c>
      <c r="CG6" s="21">
        <f t="shared" si="9"/>
        <v>230.02</v>
      </c>
      <c r="CH6" s="21">
        <f t="shared" si="9"/>
        <v>228.47</v>
      </c>
      <c r="CI6" s="21">
        <f t="shared" si="9"/>
        <v>224.88</v>
      </c>
      <c r="CJ6" s="21">
        <f t="shared" si="9"/>
        <v>228.64</v>
      </c>
      <c r="CK6" s="21">
        <f t="shared" si="9"/>
        <v>239.46</v>
      </c>
      <c r="CL6" s="20" t="str">
        <f>IF(CL7="","",IF(CL7="-","【-】","【"&amp;SUBSTITUTE(TEXT(CL7,"#,##0.00"),"-","△")&amp;"】"))</f>
        <v>【220.62】</v>
      </c>
      <c r="CM6" s="21">
        <f>IF(CM7="",NA(),CM7)</f>
        <v>46.38</v>
      </c>
      <c r="CN6" s="21">
        <f t="shared" ref="CN6:CV6" si="10">IF(CN7="",NA(),CN7)</f>
        <v>46.26</v>
      </c>
      <c r="CO6" s="21">
        <f t="shared" si="10"/>
        <v>46.26</v>
      </c>
      <c r="CP6" s="21">
        <f t="shared" si="10"/>
        <v>49.57</v>
      </c>
      <c r="CQ6" s="21">
        <f t="shared" si="10"/>
        <v>52.41</v>
      </c>
      <c r="CR6" s="21">
        <f t="shared" si="10"/>
        <v>42.56</v>
      </c>
      <c r="CS6" s="21">
        <f t="shared" si="10"/>
        <v>42.47</v>
      </c>
      <c r="CT6" s="21">
        <f t="shared" si="10"/>
        <v>42.4</v>
      </c>
      <c r="CU6" s="21">
        <f t="shared" si="10"/>
        <v>42.28</v>
      </c>
      <c r="CV6" s="21">
        <f t="shared" si="10"/>
        <v>41.06</v>
      </c>
      <c r="CW6" s="20" t="str">
        <f>IF(CW7="","",IF(CW7="-","【-】","【"&amp;SUBSTITUTE(TEXT(CW7,"#,##0.00"),"-","△")&amp;"】"))</f>
        <v>【42.22】</v>
      </c>
      <c r="CX6" s="21">
        <f>IF(CX7="",NA(),CX7)</f>
        <v>89.07</v>
      </c>
      <c r="CY6" s="21">
        <f t="shared" ref="CY6:DG6" si="11">IF(CY7="",NA(),CY7)</f>
        <v>89.14</v>
      </c>
      <c r="CZ6" s="21">
        <f t="shared" si="11"/>
        <v>89.04</v>
      </c>
      <c r="DA6" s="21">
        <f t="shared" si="11"/>
        <v>88.73</v>
      </c>
      <c r="DB6" s="21">
        <f t="shared" si="11"/>
        <v>88.54</v>
      </c>
      <c r="DC6" s="21">
        <f t="shared" si="11"/>
        <v>83.32</v>
      </c>
      <c r="DD6" s="21">
        <f t="shared" si="11"/>
        <v>83.75</v>
      </c>
      <c r="DE6" s="21">
        <f t="shared" si="11"/>
        <v>84.19</v>
      </c>
      <c r="DF6" s="21">
        <f t="shared" si="11"/>
        <v>84.34</v>
      </c>
      <c r="DG6" s="21">
        <f t="shared" si="11"/>
        <v>84.34</v>
      </c>
      <c r="DH6" s="20" t="str">
        <f>IF(DH7="","",IF(DH7="-","【-】","【"&amp;SUBSTITUTE(TEXT(DH7,"#,##0.00"),"-","△")&amp;"】"))</f>
        <v>【85.67】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0.36</v>
      </c>
      <c r="EL6" s="21">
        <f t="shared" si="14"/>
        <v>0.39</v>
      </c>
      <c r="EM6" s="21">
        <f t="shared" si="14"/>
        <v>0.1</v>
      </c>
      <c r="EN6" s="21">
        <f t="shared" si="14"/>
        <v>0.08</v>
      </c>
      <c r="EO6" s="20" t="str">
        <f>IF(EO7="","",IF(EO7="-","【-】","【"&amp;SUBSTITUTE(TEXT(EO7,"#,##0.00"),"-","△")&amp;"】"))</f>
        <v>【0.13】</v>
      </c>
    </row>
    <row r="7" spans="1:145" s="22" customFormat="1" x14ac:dyDescent="0.2">
      <c r="A7" s="14"/>
      <c r="B7" s="23">
        <v>2022</v>
      </c>
      <c r="C7" s="23">
        <v>16080</v>
      </c>
      <c r="D7" s="23">
        <v>47</v>
      </c>
      <c r="E7" s="23">
        <v>17</v>
      </c>
      <c r="F7" s="23">
        <v>4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76.22</v>
      </c>
      <c r="Q7" s="24">
        <v>70.77</v>
      </c>
      <c r="R7" s="24">
        <v>3960</v>
      </c>
      <c r="S7" s="24">
        <v>3983</v>
      </c>
      <c r="T7" s="24">
        <v>364.3</v>
      </c>
      <c r="U7" s="24">
        <v>10.93</v>
      </c>
      <c r="V7" s="24">
        <v>3010</v>
      </c>
      <c r="W7" s="24">
        <v>1.82</v>
      </c>
      <c r="X7" s="24">
        <v>1653.85</v>
      </c>
      <c r="Y7" s="24">
        <v>82.78</v>
      </c>
      <c r="Z7" s="24">
        <v>85.76</v>
      </c>
      <c r="AA7" s="24">
        <v>88.07</v>
      </c>
      <c r="AB7" s="24">
        <v>85.92</v>
      </c>
      <c r="AC7" s="24">
        <v>80.42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2427.0100000000002</v>
      </c>
      <c r="BG7" s="24">
        <v>2471.9899999999998</v>
      </c>
      <c r="BH7" s="24">
        <v>2146.88</v>
      </c>
      <c r="BI7" s="24">
        <v>1891.15</v>
      </c>
      <c r="BJ7" s="24">
        <v>1821.1</v>
      </c>
      <c r="BK7" s="24">
        <v>1194.1500000000001</v>
      </c>
      <c r="BL7" s="24">
        <v>1206.79</v>
      </c>
      <c r="BM7" s="24">
        <v>1258.43</v>
      </c>
      <c r="BN7" s="24">
        <v>1163.75</v>
      </c>
      <c r="BO7" s="24">
        <v>1195.47</v>
      </c>
      <c r="BP7" s="24">
        <v>1182.1099999999999</v>
      </c>
      <c r="BQ7" s="24">
        <v>53.87</v>
      </c>
      <c r="BR7" s="24">
        <v>58.96</v>
      </c>
      <c r="BS7" s="24">
        <v>64.58</v>
      </c>
      <c r="BT7" s="24">
        <v>59.95</v>
      </c>
      <c r="BU7" s="24">
        <v>49.6</v>
      </c>
      <c r="BV7" s="24">
        <v>72.260000000000005</v>
      </c>
      <c r="BW7" s="24">
        <v>71.84</v>
      </c>
      <c r="BX7" s="24">
        <v>73.36</v>
      </c>
      <c r="BY7" s="24">
        <v>72.599999999999994</v>
      </c>
      <c r="BZ7" s="24">
        <v>69.430000000000007</v>
      </c>
      <c r="CA7" s="24">
        <v>73.78</v>
      </c>
      <c r="CB7" s="24">
        <v>374.71</v>
      </c>
      <c r="CC7" s="24">
        <v>339.06</v>
      </c>
      <c r="CD7" s="24">
        <v>311.67</v>
      </c>
      <c r="CE7" s="24">
        <v>334.87</v>
      </c>
      <c r="CF7" s="24">
        <v>403.67</v>
      </c>
      <c r="CG7" s="24">
        <v>230.02</v>
      </c>
      <c r="CH7" s="24">
        <v>228.47</v>
      </c>
      <c r="CI7" s="24">
        <v>224.88</v>
      </c>
      <c r="CJ7" s="24">
        <v>228.64</v>
      </c>
      <c r="CK7" s="24">
        <v>239.46</v>
      </c>
      <c r="CL7" s="24">
        <v>220.62</v>
      </c>
      <c r="CM7" s="24">
        <v>46.38</v>
      </c>
      <c r="CN7" s="24">
        <v>46.26</v>
      </c>
      <c r="CO7" s="24">
        <v>46.26</v>
      </c>
      <c r="CP7" s="24">
        <v>49.57</v>
      </c>
      <c r="CQ7" s="24">
        <v>52.41</v>
      </c>
      <c r="CR7" s="24">
        <v>42.56</v>
      </c>
      <c r="CS7" s="24">
        <v>42.47</v>
      </c>
      <c r="CT7" s="24">
        <v>42.4</v>
      </c>
      <c r="CU7" s="24">
        <v>42.28</v>
      </c>
      <c r="CV7" s="24">
        <v>41.06</v>
      </c>
      <c r="CW7" s="24">
        <v>42.22</v>
      </c>
      <c r="CX7" s="24">
        <v>89.07</v>
      </c>
      <c r="CY7" s="24">
        <v>89.14</v>
      </c>
      <c r="CZ7" s="24">
        <v>89.04</v>
      </c>
      <c r="DA7" s="24">
        <v>88.73</v>
      </c>
      <c r="DB7" s="24">
        <v>88.54</v>
      </c>
      <c r="DC7" s="24">
        <v>83.32</v>
      </c>
      <c r="DD7" s="24">
        <v>83.75</v>
      </c>
      <c r="DE7" s="24">
        <v>84.19</v>
      </c>
      <c r="DF7" s="24">
        <v>84.34</v>
      </c>
      <c r="DG7" s="24">
        <v>84.34</v>
      </c>
      <c r="DH7" s="24">
        <v>85.67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0.36</v>
      </c>
      <c r="EL7" s="24">
        <v>0.39</v>
      </c>
      <c r="EM7" s="24">
        <v>0.1</v>
      </c>
      <c r="EN7" s="24">
        <v>0.08</v>
      </c>
      <c r="EO7" s="24">
        <v>0.13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2">
      <c r="B13" t="s">
        <v>113</v>
      </c>
      <c r="C13" t="s">
        <v>114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SN2019023</cp:lastModifiedBy>
  <dcterms:created xsi:type="dcterms:W3CDTF">2023-12-12T02:49:02Z</dcterms:created>
  <dcterms:modified xsi:type="dcterms:W3CDTF">2024-01-30T06:39:09Z</dcterms:modified>
  <cp:category/>
</cp:coreProperties>
</file>