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SN2019027\Desktop\"/>
    </mc:Choice>
  </mc:AlternateContent>
  <xr:revisionPtr revIDLastSave="0" documentId="13_ncr:1_{DC7EDC0E-B387-4FD1-9BF9-955FB4A27919}" xr6:coauthVersionLast="45" xr6:coauthVersionMax="45" xr10:uidLastSave="{00000000-0000-0000-0000-000000000000}"/>
  <workbookProtection workbookAlgorithmName="SHA-512" workbookHashValue="tsNHARWlnp3q2fKvj98B5jSJgqY1CNjRAmHNndWqd/NcdM25SXk6CkITjHD1LXw5TWULVpfAd9RGcGRoO26NyQ==" workbookSaltValue="JsOdwLFpOs+yJG7jHo05Ig==" workbookSpinCount="100000" lockStructure="1"/>
  <bookViews>
    <workbookView xWindow="-108" yWindow="-108" windowWidth="23256" windowHeight="12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P10" i="4"/>
  <c r="I10" i="4"/>
  <c r="AL8" i="4"/>
  <c r="W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<sst xmlns="http://schemas.openxmlformats.org/spreadsheetml/2006/main" count="228" uniqueCount="114">
  <si>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</si>
  <si>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</si>
  <si>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</si>
  <si>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</si>
  <si>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</si>
  <si>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</si>
  <si>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</si>
  <si>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</si>
  <si>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</si>
  <si>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</si>
  <si>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</si>
  <si>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</si>
  <si>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</si>
  <si>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</si>
  <si>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</si>
  <si>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</si>
  <si>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</si>
  <si>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</si>
  <si>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</si>
  <si>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</si>
  <si>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</si>
  <si>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</si>
  <si>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</si>
  <si>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</si>
  <si>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</si>
  <si>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</si>
  <si>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</si>
  <si>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</si>
  <si>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</si>
  <si>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</si>
  <si>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</si>
  <si>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</si>
  <si>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</si>
  <si>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</si>
  <si>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</si>
  <si>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</si>
  <si>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</si>
  <si>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</si>
  <si>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</si>
  <si>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</si>
  <si>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</si>
  <si>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</si>
  <si>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</si>
  <si>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</si>
  <si>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</si>
  <si>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</si>
  <si>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</si>
  <si>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</si>
  <si>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</si>
  <si>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</si>
  <si>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</si>
  <si>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</si>
  <si>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</si>
  <si>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</si>
  <si>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</si>
  <si>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</si>
  <si>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</si>
  <si>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</si>
  <si>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</si>
  <si>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</si>
  <si>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</si>
  <si>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</si>
  <si>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</si>
  <si>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</si>
  <si>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</si>
  <si>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</si>
  <si>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</si>
  <si>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</si>
  <si>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</si>
  <si>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</si>
  <si>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</si>
  <si>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</si>
  <si>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</si>
  <si>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</si>
  <si>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</si>
  <si>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</si>
  <si>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</si>
  <si>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</si>
  <si>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</si>
  <si>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</si>
  <si>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</si>
  <si>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</si>
  <si>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</si>
  <si>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</si>
  <si>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</si>
  <si>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</si>
  <si>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</si>
  <si>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</si>
  <si>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</si>
  <si>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</si>
  <si>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</si>
  <si>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</si>
  <si>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</si>
  <si>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</si>
  <si>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</si>
  <si>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</si>
  <si>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</si>
  <si>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</si>
  <si>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</si>
  <si>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</si>
  <si>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</si>
  <si>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</si>
  <si>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</si>
  <si>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</si>
  <si>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</si>
  <si>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</si>
  <si>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</si>
  <si>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</si>
  <si>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</si>
  <si>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</si>
  <si>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</si>
  <si>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①類似団体と比較して大幅に高い比率となっている。　　　　　　　　　　　　　　　　　　　　　　　　　　　　　　　　　　　　　　　　　　　　　　　　　　　　　　　　　　　　　　④類似団体と比較して大幅に高い比率となっている。　　　　　　　　　　　　　　　　　　　　　　　　　　　　　　　　　　　　　　　　　　　　　　　　　　　　　　　　　　　　　　　　　　　　⑤類似団体と比較して低い比率となっている。　　　　　　　　　　　　　　　　　　　　　　　　　　　　　　　　　　　　　　　　　　　　　　　　　　　　　　　　　　　　　　　　　　　　　　⑥類似団体と比較して高い原価となっている。　　　　　　　　　　　　　　　　　　　　　　　　　　　　　　　　　　　　　　　　　　　　　　　　　　　　　　　　　　　　　　　　　　　　⑦類似団体と比較して少し高い利用率で推移している。　　　　　　　　　　　　　　　　　　　　　　　　　　　　　　　　　　　　　　　　　　　　　　　　　　　　　　　　　　　　　　⑧90％前後の数値で推移しており、類似団体と比較しても高い数値となっている。　　　　　　　　　　　　　　　　　　　　　　　　　　　　　　　　　　　　　　　　　　　　　　　　　　　　</t>
    </r>
    <r>
      <rPr>
        <sz val="10"/>
        <color theme="0"/>
        <rFont val="ＭＳ ゴシック"/>
        <family val="3"/>
        <charset val="128"/>
      </rPr>
      <t>⑨</t>
    </r>
    <r>
      <rPr>
        <sz val="10"/>
        <color theme="1"/>
        <rFont val="ＭＳ ゴシック"/>
        <family val="3"/>
        <charset val="128"/>
      </rPr>
      <t>　　　　　　　　　　　　　　　　　　　　　　　　　　　　　　　　　　　　　　　　　　　　　　　　　　　　　　　　　　　　　　　　　　　　　　　　　　　　　　　　　　　　　　　　以上のことから、類似団体と比較して、水洗化率が高く、利用率も少し高い値となっているが、経営の健全性・効率化は非常に厳しい状況である。</t>
    </r>
    <rPh sb="1" eb="3">
      <t>ルイジ</t>
    </rPh>
    <rPh sb="3" eb="5">
      <t>ダンタイ</t>
    </rPh>
    <rPh sb="6" eb="8">
      <t>ヒカク</t>
    </rPh>
    <rPh sb="10" eb="12">
      <t>オオハバ</t>
    </rPh>
    <rPh sb="13" eb="14">
      <t>タカ</t>
    </rPh>
    <rPh sb="15" eb="17">
      <t>ヒリツ</t>
    </rPh>
    <rPh sb="179" eb="181">
      <t>ルイジ</t>
    </rPh>
    <rPh sb="181" eb="183">
      <t>ダンタイ</t>
    </rPh>
    <rPh sb="184" eb="186">
      <t>ヒカク</t>
    </rPh>
    <rPh sb="188" eb="189">
      <t>ヒク</t>
    </rPh>
    <rPh sb="190" eb="192">
      <t>ヒリツ</t>
    </rPh>
    <rPh sb="279" eb="280">
      <t>タカ</t>
    </rPh>
    <rPh sb="281" eb="283">
      <t>ゲンカ</t>
    </rPh>
    <rPh sb="368" eb="369">
      <t>スコ</t>
    </rPh>
    <rPh sb="370" eb="371">
      <t>タカ</t>
    </rPh>
    <rPh sb="372" eb="375">
      <t>リヨウリツ</t>
    </rPh>
    <rPh sb="376" eb="378">
      <t>スイイ</t>
    </rPh>
    <rPh sb="449" eb="451">
      <t>ゼンゴ</t>
    </rPh>
    <rPh sb="452" eb="454">
      <t>スウチ</t>
    </rPh>
    <rPh sb="455" eb="457">
      <t>スイイ</t>
    </rPh>
    <rPh sb="462" eb="464">
      <t>ルイジ</t>
    </rPh>
    <rPh sb="464" eb="466">
      <t>ダンタイ</t>
    </rPh>
    <rPh sb="467" eb="469">
      <t>ヒカク</t>
    </rPh>
    <rPh sb="472" eb="473">
      <t>タカ</t>
    </rPh>
    <rPh sb="474" eb="476">
      <t>スウチ</t>
    </rPh>
    <rPh sb="624" eb="626">
      <t>イジョウ</t>
    </rPh>
    <rPh sb="632" eb="634">
      <t>ルイジ</t>
    </rPh>
    <rPh sb="634" eb="636">
      <t>ダンタイ</t>
    </rPh>
    <rPh sb="637" eb="639">
      <t>ヒカク</t>
    </rPh>
    <rPh sb="642" eb="645">
      <t>スイセンカ</t>
    </rPh>
    <rPh sb="645" eb="646">
      <t>リツ</t>
    </rPh>
    <rPh sb="647" eb="648">
      <t>タカ</t>
    </rPh>
    <rPh sb="650" eb="653">
      <t>リヨウリツ</t>
    </rPh>
    <rPh sb="654" eb="655">
      <t>スコ</t>
    </rPh>
    <rPh sb="656" eb="657">
      <t>タカ</t>
    </rPh>
    <rPh sb="658" eb="659">
      <t>アタイ</t>
    </rPh>
    <rPh sb="667" eb="669">
      <t>ケイエイ</t>
    </rPh>
    <rPh sb="670" eb="673">
      <t>ケンゼンセイ</t>
    </rPh>
    <rPh sb="674" eb="677">
      <t>コウリツカ</t>
    </rPh>
    <rPh sb="678" eb="680">
      <t>ヒジョウ</t>
    </rPh>
    <rPh sb="681" eb="682">
      <t>キビ</t>
    </rPh>
    <rPh sb="684" eb="686">
      <t>ジョウキョウ</t>
    </rPh>
    <phoneticPr fontId="4"/>
  </si>
  <si>
    <t>全ての管渠が法定耐用年数が未経過であるため計画的な更新が必要な時期とはなっていない。</t>
    <rPh sb="0" eb="1">
      <t>スベ</t>
    </rPh>
    <rPh sb="3" eb="5">
      <t>カンキョ</t>
    </rPh>
    <rPh sb="6" eb="8">
      <t>ホウテイ</t>
    </rPh>
    <rPh sb="8" eb="10">
      <t>タイヨウ</t>
    </rPh>
    <rPh sb="10" eb="12">
      <t>ネンスウ</t>
    </rPh>
    <rPh sb="13" eb="14">
      <t>ミ</t>
    </rPh>
    <rPh sb="14" eb="16">
      <t>ケイカ</t>
    </rPh>
    <rPh sb="21" eb="24">
      <t>ケイカクテキ</t>
    </rPh>
    <rPh sb="25" eb="27">
      <t>コウシン</t>
    </rPh>
    <rPh sb="28" eb="30">
      <t>ヒツヨウ</t>
    </rPh>
    <rPh sb="31" eb="33">
      <t>ジキ</t>
    </rPh>
    <phoneticPr fontId="4"/>
  </si>
  <si>
    <t>経費の多くを使用料以外の収入で賄っている状況であるが、人口減少に伴い処理区域内人口の減少も推計される中、現在の状況では大幅な改善は見込めない。　　　　　　　　　　　　　　　しかし、有収率・水洗化率、収納率の更なる向上をはじめ、健全・効率的な経営に向けた取り組みを行う必要がある。</t>
    <rPh sb="0" eb="2">
      <t>ケイヒ</t>
    </rPh>
    <rPh sb="3" eb="4">
      <t>オオ</t>
    </rPh>
    <rPh sb="6" eb="9">
      <t>シヨウリョウ</t>
    </rPh>
    <rPh sb="9" eb="11">
      <t>イガイ</t>
    </rPh>
    <rPh sb="12" eb="14">
      <t>シュウニュウ</t>
    </rPh>
    <rPh sb="15" eb="16">
      <t>マカナ</t>
    </rPh>
    <rPh sb="20" eb="22">
      <t>ジョウキョウ</t>
    </rPh>
    <rPh sb="27" eb="29">
      <t>ジンコウ</t>
    </rPh>
    <rPh sb="29" eb="31">
      <t>ゲンショウ</t>
    </rPh>
    <rPh sb="32" eb="33">
      <t>トモナ</t>
    </rPh>
    <rPh sb="34" eb="36">
      <t>ショリ</t>
    </rPh>
    <rPh sb="36" eb="39">
      <t>クイキナイ</t>
    </rPh>
    <rPh sb="39" eb="41">
      <t>ジンコウ</t>
    </rPh>
    <rPh sb="42" eb="44">
      <t>ゲンショウ</t>
    </rPh>
    <rPh sb="45" eb="47">
      <t>スイケイ</t>
    </rPh>
    <rPh sb="50" eb="51">
      <t>ナカ</t>
    </rPh>
    <rPh sb="52" eb="54">
      <t>ゲンザイ</t>
    </rPh>
    <rPh sb="55" eb="57">
      <t>ジョウキョウ</t>
    </rPh>
    <rPh sb="59" eb="61">
      <t>オオハバ</t>
    </rPh>
    <rPh sb="62" eb="64">
      <t>カイゼン</t>
    </rPh>
    <rPh sb="65" eb="67">
      <t>ミコ</t>
    </rPh>
    <rPh sb="90" eb="93">
      <t>ユウシュウリツ</t>
    </rPh>
    <rPh sb="94" eb="97">
      <t>スイセンカ</t>
    </rPh>
    <rPh sb="97" eb="98">
      <t>リツ</t>
    </rPh>
    <rPh sb="99" eb="101">
      <t>シュウノウ</t>
    </rPh>
    <rPh sb="101" eb="102">
      <t>リツ</t>
    </rPh>
    <rPh sb="103" eb="104">
      <t>サラ</t>
    </rPh>
    <rPh sb="106" eb="108">
      <t>コウジョウ</t>
    </rPh>
    <rPh sb="113" eb="115">
      <t>ケンゼン</t>
    </rPh>
    <rPh sb="116" eb="119">
      <t>コウリツテキ</t>
    </rPh>
    <rPh sb="120" eb="122">
      <t>ケイエイ</t>
    </rPh>
    <rPh sb="123" eb="124">
      <t>ム</t>
    </rPh>
    <rPh sb="126" eb="127">
      <t>ト</t>
    </rPh>
    <rPh sb="128" eb="129">
      <t>ク</t>
    </rPh>
    <rPh sb="131" eb="132">
      <t>オコナ</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</si>
</sst>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56-4F98-8CC2-98CEFC5E75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E56-4F98-8CC2-98CEFC5E75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43.47</c:v>
                </c:pt>
                <c:pt idx="1">
                  <c:v>44.23</c:v>
                </c:pt>
                <c:pt idx="2">
                  <c:v>46.14</c:v>
                </c:pt>
                <c:pt idx="3">
                  <c:v>47.54</c:v>
                </c:pt>
                <c:pt idx="4">
                  <c:v>46.38</c:v>
                </c:pt>
              </c:numCache>
            </c:numRef>
          </c:val>
          <c:extLst>
            <c:ext xmlns:c16="http://schemas.microsoft.com/office/drawing/2014/chart" uri="{C3380CC4-5D6E-409C-BE32-E72D297353CC}">
              <c16:uniqueId val="{00000000-FFCB-499E-B21D-A0ED462E22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FCB-499E-B21D-A0ED462E22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90.86</c:v>
                </c:pt>
                <c:pt idx="1">
                  <c:v>89.91</c:v>
                </c:pt>
                <c:pt idx="2">
                  <c:v>89.67</c:v>
                </c:pt>
                <c:pt idx="3">
                  <c:v>89.48</c:v>
                </c:pt>
                <c:pt idx="4">
                  <c:v>89.07</c:v>
                </c:pt>
              </c:numCache>
            </c:numRef>
          </c:val>
          <c:extLst>
            <c:ext xmlns:c16="http://schemas.microsoft.com/office/drawing/2014/chart" uri="{C3380CC4-5D6E-409C-BE32-E72D297353CC}">
              <c16:uniqueId val="{00000000-325E-4284-A7D8-DC95457297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25E-4284-A7D8-DC95457297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47.31</c:v>
                </c:pt>
                <c:pt idx="1">
                  <c:v>47.18</c:v>
                </c:pt>
                <c:pt idx="2">
                  <c:v>56.47</c:v>
                </c:pt>
                <c:pt idx="3">
                  <c:v>46.96</c:v>
                </c:pt>
                <c:pt idx="4">
                  <c:v>82.78</c:v>
                </c:pt>
              </c:numCache>
            </c:numRef>
          </c:val>
          <c:extLst>
            <c:ext xmlns:c16="http://schemas.microsoft.com/office/drawing/2014/chart" uri="{C3380CC4-5D6E-409C-BE32-E72D297353CC}">
              <c16:uniqueId val="{00000000-B715-42B6-AEAA-CF5C28CD4C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5-42B6-AEAA-CF5C28CD4C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E-4AE9-ACFE-E9D76D8457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E-4AE9-ACFE-E9D76D8457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E5-42E7-B1EF-4D28BD8533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5-42E7-B1EF-4D28BD8533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D7-41DE-BAB2-215ABF9DF5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7-41DE-BAB2-215ABF9DF5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C-4ED2-87A6-93367D8EC5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C-4ED2-87A6-93367D8EC5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3566.54</c:v>
                </c:pt>
                <c:pt idx="1">
                  <c:v>865.15</c:v>
                </c:pt>
                <c:pt idx="2">
                  <c:v>758.85</c:v>
                </c:pt>
                <c:pt idx="3">
                  <c:v>2671.12</c:v>
                </c:pt>
                <c:pt idx="4">
                  <c:v>2427.0100000000002</c:v>
                </c:pt>
              </c:numCache>
            </c:numRef>
          </c:val>
          <c:extLst>
            <c:ext xmlns:c16="http://schemas.microsoft.com/office/drawing/2014/chart" uri="{C3380CC4-5D6E-409C-BE32-E72D297353CC}">
              <c16:uniqueId val="{00000000-C760-4199-AF27-0317B76028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C760-4199-AF27-0317B76028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55.29</c:v>
                </c:pt>
                <c:pt idx="1">
                  <c:v>52.01</c:v>
                </c:pt>
                <c:pt idx="2">
                  <c:v>52.57</c:v>
                </c:pt>
                <c:pt idx="3">
                  <c:v>57.2</c:v>
                </c:pt>
                <c:pt idx="4">
                  <c:v>53.87</c:v>
                </c:pt>
              </c:numCache>
            </c:numRef>
          </c:val>
          <c:extLst>
            <c:ext xmlns:c16="http://schemas.microsoft.com/office/drawing/2014/chart" uri="{C3380CC4-5D6E-409C-BE32-E72D297353CC}">
              <c16:uniqueId val="{00000000-274B-4CC5-B58C-E0EA6E25DB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74B-4CC5-B58C-E0EA6E25DB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359.9</c:v>
                </c:pt>
                <c:pt idx="1">
                  <c:v>378.05</c:v>
                </c:pt>
                <c:pt idx="2">
                  <c:v>378.11</c:v>
                </c:pt>
                <c:pt idx="3">
                  <c:v>352.88</c:v>
                </c:pt>
                <c:pt idx="4">
                  <c:v>374.71</c:v>
                </c:pt>
              </c:numCache>
            </c:numRef>
          </c:val>
          <c:extLst>
            <c:ext xmlns:c16="http://schemas.microsoft.com/office/drawing/2014/chart" uri="{C3380CC4-5D6E-409C-BE32-E72D297353CC}">
              <c16:uniqueId val="{00000000-937F-4E84-B991-7D81E23B6B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937F-4E84-B991-7D81E23B6B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63"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北海道　様似町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4322</v>
      </c>
      <c r="AM8" s="50"/>
      <c r="AN8" s="50"/>
      <c r="AO8" s="50"/>
      <c r="AP8" s="50"/>
      <c r="AQ8" s="50"/>
      <c r="AR8" s="50"/>
      <c r="AS8" s="50"/>
      <c r="AT8" s="45">
        <f>データ!T6</f>
        <v>364.3</v>
      </c>
      <c r="AU8" s="45"/>
      <c r="AV8" s="45"/>
      <c r="AW8" s="45"/>
      <c r="AX8" s="45"/>
      <c r="AY8" s="45"/>
      <c r="AZ8" s="45"/>
      <c r="BA8" s="45"/>
      <c r="BB8" s="45">
        <f>データ!U6</f>
        <v>11.86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75.59</v>
      </c>
      <c r="Q10" s="45"/>
      <c r="R10" s="45"/>
      <c r="S10" s="45"/>
      <c r="T10" s="45"/>
      <c r="U10" s="45"/>
      <c r="V10" s="45"/>
      <c r="W10" s="45">
        <f>データ!Q6</f>
        <v>76.260000000000005</v>
      </c>
      <c r="X10" s="45"/>
      <c r="Y10" s="45"/>
      <c r="Z10" s="45"/>
      <c r="AA10" s="45"/>
      <c r="AB10" s="45"/>
      <c r="AC10" s="45"/>
      <c r="AD10" s="50">
        <f>データ!R6</f>
        <v>3880</v>
      </c>
      <c r="AE10" s="50"/>
      <c r="AF10" s="50"/>
      <c r="AG10" s="50"/>
      <c r="AH10" s="50"/>
      <c r="AI10" s="50"/>
      <c r="AJ10" s="50"/>
      <c r="AK10" s="2"/>
      <c r="AL10" s="50">
        <f>データ!V6</f>
        <v>3239</v>
      </c>
      <c r="AM10" s="50"/>
      <c r="AN10" s="50"/>
      <c r="AO10" s="50"/>
      <c r="AP10" s="50"/>
      <c r="AQ10" s="50"/>
      <c r="AR10" s="50"/>
      <c r="AS10" s="50"/>
      <c r="AT10" s="45">
        <f>データ!W6</f>
        <v>1.82</v>
      </c>
      <c r="AU10" s="45"/>
      <c r="AV10" s="45"/>
      <c r="AW10" s="45"/>
      <c r="AX10" s="45"/>
      <c r="AY10" s="45"/>
      <c r="AZ10" s="45"/>
      <c r="BA10" s="45"/>
      <c r="BB10" s="45">
        <f>データ!X6</f>
        <v>1779.67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mcz32L+ViRTU2xAhRmE+GphBtIZcl9D+4D4ax1GG7daaR8m+oypekhqNac+wjvnExVumND63ZFOMkFEi3V2TkQ==" saltValue="/s83yzSbUEIpthQ6p4q+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2">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16080</v>
      </c>
      <c r="D6" s="33">
        <f t="shared" si="3"/>
        <v>47</v>
      </c>
      <c r="E6" s="33">
        <f t="shared" si="3"/>
        <v>17</v>
      </c>
      <c r="F6" s="33">
        <f t="shared" si="3"/>
        <v>4</v>
      </c>
      <c r="G6" s="33">
        <f t="shared" si="3"/>
        <v>0</v>
      </c>
      <c r="H6" s="33" t="str">
        <f t="shared" si="3"/>
        <v>北海道　様似町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75.59</v>
      </c>
      <c r="Q6" s="34">
        <f t="shared" si="3"/>
        <v>76.260000000000005</v>
      </c>
      <c r="R6" s="34">
        <f t="shared" si="3"/>
        <v>3880</v>
      </c>
      <c r="S6" s="34">
        <f t="shared" si="3"/>
        <v>4322</v>
      </c>
      <c r="T6" s="34">
        <f t="shared" si="3"/>
        <v>364.3</v>
      </c>
      <c r="U6" s="34">
        <f t="shared" si="3"/>
        <v>11.86</v>
      </c>
      <c r="V6" s="34">
        <f t="shared" si="3"/>
        <v>3239</v>
      </c>
      <c r="W6" s="34">
        <f t="shared" si="3"/>
        <v>1.82</v>
      </c>
      <c r="X6" s="34">
        <f t="shared" si="3"/>
        <v>1779.67</v>
      </c>
      <c r="Y6" s="35">
        <f>IF(Y7="",NA(),Y7)</f>
        <v>47.31</v>
      </c>
      <c r="Z6" s="35">
        <f t="shared" ref="Z6:AH6" si="4">IF(Z7="",NA(),Z7)</f>
        <v>47.18</v>
      </c>
      <c r="AA6" s="35">
        <f t="shared" si="4"/>
        <v>56.47</v>
      </c>
      <c r="AB6" s="35">
        <f t="shared" si="4"/>
        <v>46.96</v>
      </c>
      <c r="AC6" s="35">
        <f t="shared" si="4"/>
        <v>82.78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3566.54</v>
      </c>
      <c r="BG6" s="35">
        <f t="shared" ref="BG6:BO6" si="7">IF(BG7="",NA(),BG7)</f>
        <v>865.15</v>
      </c>
      <c r="BH6" s="35">
        <f t="shared" si="7"/>
        <v>758.85</v>
      </c>
      <c r="BI6" s="35">
        <f t="shared" si="7"/>
        <v>2671.12</v>
      </c>
      <c r="BJ6" s="35">
        <f t="shared" si="7"/>
        <v>2427.0100000000002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55.29</v>
      </c>
      <c r="BR6" s="35">
        <f t="shared" ref="BR6:BZ6" si="8">IF(BR7="",NA(),BR7)</f>
        <v>52.01</v>
      </c>
      <c r="BS6" s="35">
        <f t="shared" si="8"/>
        <v>52.57</v>
      </c>
      <c r="BT6" s="35">
        <f t="shared" si="8"/>
        <v>57.2</v>
      </c>
      <c r="BU6" s="35">
        <f t="shared" si="8"/>
        <v>53.87</v>
      </c>
      <c r="BV6" s="35">
        <f t="shared" si="8"/>
        <v>66.56</v>
      </c>
      <c r="BW6" s="35">
        <f t="shared" si="8"/>
        <v>66.22</v>
      </c>
      <c r="BX6" s="35">
        <f t="shared" si="8"/>
        <v>69.87</v>
      </c>
      <c r="BY6" s="35">
        <f t="shared" si="8"/>
        <v>74.3</v>
      </c>
      <c r="BZ6" s="35">
        <f t="shared" si="8"/>
        <v>72.260000000000005</v>
      </c>
      <c r="CA6" s="34" t="str">
        <f>IF(CA7="","",IF(CA7="-","【-】","【"&amp;SUBSTITUTE(TEXT(CA7,"#,##0.00"),"-","△")&amp;"】"))</f>
        <v>【74.48】</v>
      </c>
      <c r="CB6" s="35">
        <f>IF(CB7="",NA(),CB7)</f>
        <v>359.9</v>
      </c>
      <c r="CC6" s="35">
        <f t="shared" ref="CC6:CK6" si="9">IF(CC7="",NA(),CC7)</f>
        <v>378.05</v>
      </c>
      <c r="CD6" s="35">
        <f t="shared" si="9"/>
        <v>378.11</v>
      </c>
      <c r="CE6" s="35">
        <f t="shared" si="9"/>
        <v>352.88</v>
      </c>
      <c r="CF6" s="35">
        <f t="shared" si="9"/>
        <v>374.71</v>
      </c>
      <c r="CG6" s="35">
        <f t="shared" si="9"/>
        <v>244.29</v>
      </c>
      <c r="CH6" s="35">
        <f t="shared" si="9"/>
        <v>246.72</v>
      </c>
      <c r="CI6" s="35">
        <f t="shared" si="9"/>
        <v>234.96</v>
      </c>
      <c r="CJ6" s="35">
        <f t="shared" si="9"/>
        <v>221.81</v>
      </c>
      <c r="CK6" s="35">
        <f t="shared" si="9"/>
        <v>230.02</v>
      </c>
      <c r="CL6" s="34" t="str">
        <f>IF(CL7="","",IF(CL7="-","【-】","【"&amp;SUBSTITUTE(TEXT(CL7,"#,##0.00"),"-","△")&amp;"】"))</f>
        <v>【219.46】</v>
      </c>
      <c r="CM6" s="35">
        <f>IF(CM7="",NA(),CM7)</f>
        <v>43.47</v>
      </c>
      <c r="CN6" s="35">
        <f t="shared" ref="CN6:CV6" si="10">IF(CN7="",NA(),CN7)</f>
        <v>44.23</v>
      </c>
      <c r="CO6" s="35">
        <f t="shared" si="10"/>
        <v>46.14</v>
      </c>
      <c r="CP6" s="35">
        <f t="shared" si="10"/>
        <v>47.54</v>
      </c>
      <c r="CQ6" s="35">
        <f t="shared" si="10"/>
        <v>46.38</v>
      </c>
      <c r="CR6" s="35">
        <f t="shared" si="10"/>
        <v>43.58</v>
      </c>
      <c r="CS6" s="35">
        <f t="shared" si="10"/>
        <v>41.35</v>
      </c>
      <c r="CT6" s="35">
        <f t="shared" si="10"/>
        <v>42.9</v>
      </c>
      <c r="CU6" s="35">
        <f t="shared" si="10"/>
        <v>43.36</v>
      </c>
      <c r="CV6" s="35">
        <f t="shared" si="10"/>
        <v>42.56</v>
      </c>
      <c r="CW6" s="34" t="str">
        <f>IF(CW7="","",IF(CW7="-","【-】","【"&amp;SUBSTITUTE(TEXT(CW7,"#,##0.00"),"-","△")&amp;"】"))</f>
        <v>【42.82】</v>
      </c>
      <c r="CX6" s="35">
        <f>IF(CX7="",NA(),CX7)</f>
        <v>90.86</v>
      </c>
      <c r="CY6" s="35">
        <f t="shared" ref="CY6:DG6" si="11">IF(CY7="",NA(),CY7)</f>
        <v>89.91</v>
      </c>
      <c r="CZ6" s="35">
        <f t="shared" si="11"/>
        <v>89.67</v>
      </c>
      <c r="DA6" s="35">
        <f t="shared" si="11"/>
        <v>89.48</v>
      </c>
      <c r="DB6" s="35">
        <f t="shared" si="11"/>
        <v>89.07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16080</v>
      </c>
      <c r="D7" s="37">
        <v>47</v>
      </c>
      <c r="E7" s="37">
        <v>17</v>
      </c>
      <c r="F7" s="37">
        <v>4</v>
      </c>
      <c r="G7" s="37">
        <v>0</v>
      </c>
      <c r="H7" s="37" t="s">
        <v>98</v>
      </c>
      <c r="I7" s="37" t="s">
        <v>99</v>
      </c>
      <c r="J7" s="37" t="s">
        <v>100</v>
      </c>
      <c r="K7" s="37" t="s">
        <v>101</v>
      </c>
      <c r="L7" s="37" t="s">
        <v>102</v>
      </c>
      <c r="M7" s="37" t="s">
        <v>103</v>
      </c>
      <c r="N7" s="38" t="s">
        <v>104</v>
      </c>
      <c r="O7" s="38" t="s">
        <v>105</v>
      </c>
      <c r="P7" s="38">
        <v>75.59</v>
      </c>
      <c r="Q7" s="38">
        <v>76.260000000000005</v>
      </c>
      <c r="R7" s="38">
        <v>3880</v>
      </c>
      <c r="S7" s="38">
        <v>4322</v>
      </c>
      <c r="T7" s="38">
        <v>364.3</v>
      </c>
      <c r="U7" s="38">
        <v>11.86</v>
      </c>
      <c r="V7" s="38">
        <v>3239</v>
      </c>
      <c r="W7" s="38">
        <v>1.82</v>
      </c>
      <c r="X7" s="38">
        <v>1779.67</v>
      </c>
      <c r="Y7" s="38">
        <v>47.31</v>
      </c>
      <c r="Z7" s="38">
        <v>47.18</v>
      </c>
      <c r="AA7" s="38">
        <v>56.47</v>
      </c>
      <c r="AB7" s="38">
        <v>46.96</v>
      </c>
      <c r="AC7" s="38">
        <v>82.78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3566.54</v>
      </c>
      <c r="BG7" s="38">
        <v>865.15</v>
      </c>
      <c r="BH7" s="38">
        <v>758.85</v>
      </c>
      <c r="BI7" s="38">
        <v>2671.12</v>
      </c>
      <c r="BJ7" s="38">
        <v>2427.0100000000002</v>
      </c>
      <c r="BK7" s="38">
        <v>1436</v>
      </c>
      <c r="BL7" s="38">
        <v>1434.89</v>
      </c>
      <c r="BM7" s="38">
        <v>1298.9100000000001</v>
      </c>
      <c r="BN7" s="38">
        <v>1243.71</v>
      </c>
      <c r="BO7" s="38">
        <v>1194.1500000000001</v>
      </c>
      <c r="BP7" s="38">
        <v>1209.4000000000001</v>
      </c>
      <c r="BQ7" s="38">
        <v>55.29</v>
      </c>
      <c r="BR7" s="38">
        <v>52.01</v>
      </c>
      <c r="BS7" s="38">
        <v>52.57</v>
      </c>
      <c r="BT7" s="38">
        <v>57.2</v>
      </c>
      <c r="BU7" s="38">
        <v>53.87</v>
      </c>
      <c r="BV7" s="38">
        <v>66.56</v>
      </c>
      <c r="BW7" s="38">
        <v>66.22</v>
      </c>
      <c r="BX7" s="38">
        <v>69.87</v>
      </c>
      <c r="BY7" s="38">
        <v>74.3</v>
      </c>
      <c r="BZ7" s="38">
        <v>72.260000000000005</v>
      </c>
      <c r="CA7" s="38">
        <v>74.48</v>
      </c>
      <c r="CB7" s="38">
        <v>359.9</v>
      </c>
      <c r="CC7" s="38">
        <v>378.05</v>
      </c>
      <c r="CD7" s="38">
        <v>378.11</v>
      </c>
      <c r="CE7" s="38">
        <v>352.88</v>
      </c>
      <c r="CF7" s="38">
        <v>374.71</v>
      </c>
      <c r="CG7" s="38">
        <v>244.29</v>
      </c>
      <c r="CH7" s="38">
        <v>246.72</v>
      </c>
      <c r="CI7" s="38">
        <v>234.96</v>
      </c>
      <c r="CJ7" s="38">
        <v>221.81</v>
      </c>
      <c r="CK7" s="38">
        <v>230.02</v>
      </c>
      <c r="CL7" s="38">
        <v>219.46</v>
      </c>
      <c r="CM7" s="38">
        <v>43.47</v>
      </c>
      <c r="CN7" s="38">
        <v>44.23</v>
      </c>
      <c r="CO7" s="38">
        <v>46.14</v>
      </c>
      <c r="CP7" s="38">
        <v>47.54</v>
      </c>
      <c r="CQ7" s="38">
        <v>46.38</v>
      </c>
      <c r="CR7" s="38">
        <v>43.58</v>
      </c>
      <c r="CS7" s="38">
        <v>41.35</v>
      </c>
      <c r="CT7" s="38">
        <v>42.9</v>
      </c>
      <c r="CU7" s="38">
        <v>43.36</v>
      </c>
      <c r="CV7" s="38">
        <v>42.56</v>
      </c>
      <c r="CW7" s="38">
        <v>42.82</v>
      </c>
      <c r="CX7" s="38">
        <v>90.86</v>
      </c>
      <c r="CY7" s="38">
        <v>89.91</v>
      </c>
      <c r="CZ7" s="38">
        <v>89.67</v>
      </c>
      <c r="DA7" s="38">
        <v>89.48</v>
      </c>
      <c r="DB7" s="38">
        <v>89.07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SN2019027</cp:lastModifiedBy>
  <cp:lastPrinted>2020-01-22T03:56:50Z</cp:lastPrinted>
  <dcterms:created xsi:type="dcterms:W3CDTF">2019-12-05T05:09:45Z</dcterms:created>
  <dcterms:modified xsi:type="dcterms:W3CDTF">2020-01-22T04:04:49Z</dcterms:modified>
  <cp:category/>
</cp:coreProperties>
</file>